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filterPrivacy="1"/>
  <xr:revisionPtr xr6:coauthVersionLast="47" xr6:coauthVersionMax="47" documentId="13_ncr:1_{0D96082B-78CD-4B6F-AE72-4A77375A2D24}" revIDLastSave="0" xr10:uidLastSave="{00000000-0000-0000-0000-000000000000}"/>
  <workbookProtection lockStructure="1"/>
  <bookViews>
    <workbookView tabRatio="971" xr2:uid="{00000000-000D-0000-FFFF-FFFF00000000}" windowHeight="12456" windowWidth="23256" xWindow="-108" yWindow="-108"/>
  </bookViews>
  <sheets>
    <sheet r:id="rId1" name="【様式１②】総括票" sheetId="32"/>
    <sheet r:id="rId2" name="個票①" sheetId="35"/>
    <sheet r:id="rId3" name="個票②" sheetId="36"/>
    <sheet r:id="rId4" name="個票③" sheetId="37"/>
    <sheet r:id="rId5" name="個票④" sheetId="38"/>
    <sheet r:id="rId6" name="個票⑤" sheetId="39"/>
    <sheet r:id="rId7" name="個票⑥" sheetId="40"/>
    <sheet r:id="rId8" name="個票⑦" sheetId="41"/>
    <sheet r:id="rId9" name="個票⑧" sheetId="42"/>
    <sheet r:id="rId10" name="個票⑨" sheetId="43"/>
    <sheet r:id="rId11" name="個票⑩" sheetId="44"/>
    <sheet r:id="rId12" name="別記様式第２号（事業計画（実績）書 ）" sheetId="23"/>
    <sheet r:id="rId13" name="別記様式第３号（収支予算（精算）書）" sheetId="21"/>
  </sheets>
  <externalReferences>
    <externalReference r:id="rId14"/>
    <externalReference r:id="rId15"/>
  </externalReferences>
  <definedNames>
    <definedName localSheetId="0" name="_xlnm.Print_Area">【様式１②】総括票!$A$1:$AJ$92</definedName>
    <definedName localSheetId="1" name="_xlnm.Print_Area">個票①!$A$1:$AJ$92</definedName>
    <definedName localSheetId="2" name="_xlnm.Print_Area">個票②!$A$1:$AJ$92</definedName>
    <definedName localSheetId="3" name="_xlnm.Print_Area">個票③!$A$1:$AJ$92</definedName>
    <definedName localSheetId="4" name="_xlnm.Print_Area">個票④!$A$1:$AJ$92</definedName>
    <definedName localSheetId="5" name="_xlnm.Print_Area">個票⑤!$A$1:$AJ$92</definedName>
    <definedName localSheetId="6" name="_xlnm.Print_Area">個票⑥!$A$1:$AJ$92</definedName>
    <definedName localSheetId="7" name="_xlnm.Print_Area">個票⑦!$A$1:$AJ$92</definedName>
    <definedName localSheetId="8" name="_xlnm.Print_Area">個票⑧!$A$1:$AJ$92</definedName>
    <definedName localSheetId="9" name="_xlnm.Print_Area">個票⑨!$A$1:$AJ$92</definedName>
    <definedName localSheetId="10" name="_xlnm.Print_Area">個票⑩!$A$1:$AJ$92</definedName>
    <definedName localSheetId="11" name="_xlnm.Print_Area">'別記様式第２号（事業計画（実績）書 ）'!$A$1:$AJ$56</definedName>
    <definedName localSheetId="12" name="_xlnm.Print_Area">'別記様式第３号（収支予算（精算）書）'!$A$1:$C$14</definedName>
    <definedName localSheetId="12" name="管轄局">[1]Sheet1!$B$3:$B$11</definedName>
    <definedName name="管轄局">[2]Sheet1!$B$3:$B$11</definedName>
    <definedName localSheetId="12" name="政策目的">[1]Sheet1!$G$3:$G$5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3" l="1"/>
  <c r="K11" i="23"/>
  <c r="G10" i="23"/>
  <c r="K8" i="23" l="1"/>
  <c r="P23" i="32" l="1"/>
  <c r="S71" i="32" l="1"/>
  <c r="L71" i="32"/>
  <c r="V51" i="32"/>
  <c r="V52" i="32"/>
  <c r="V53" i="32"/>
  <c r="V54" i="32"/>
  <c r="V55" i="32"/>
  <c r="V56" i="32"/>
  <c r="V57" i="32"/>
  <c r="V58" i="32"/>
  <c r="V59" i="32"/>
  <c r="S51" i="32"/>
  <c r="S52" i="32"/>
  <c r="S53" i="32"/>
  <c r="S54" i="32"/>
  <c r="S55" i="32"/>
  <c r="S56" i="32"/>
  <c r="S57" i="32"/>
  <c r="S58" i="32"/>
  <c r="S59" i="32"/>
  <c r="M51" i="32"/>
  <c r="M52" i="32"/>
  <c r="M53" i="32"/>
  <c r="M54" i="32"/>
  <c r="M55" i="32"/>
  <c r="M56" i="32"/>
  <c r="M57" i="32"/>
  <c r="M58" i="32"/>
  <c r="M59" i="32"/>
  <c r="J51" i="32"/>
  <c r="J52" i="32"/>
  <c r="J53" i="32"/>
  <c r="J54" i="32"/>
  <c r="J55" i="32"/>
  <c r="J56" i="32"/>
  <c r="J57" i="32"/>
  <c r="J58" i="32"/>
  <c r="J59" i="32"/>
  <c r="AE88" i="44"/>
  <c r="AH88" i="44" s="1"/>
  <c r="AE87" i="44"/>
  <c r="AH87" i="44" s="1"/>
  <c r="AE86" i="44"/>
  <c r="AH86" i="44" s="1"/>
  <c r="L80" i="44"/>
  <c r="H79" i="44"/>
  <c r="H78" i="44"/>
  <c r="H77" i="44"/>
  <c r="D77" i="44"/>
  <c r="V63" i="44"/>
  <c r="V64" i="44" s="1"/>
  <c r="S63" i="44"/>
  <c r="S64" i="44" s="1"/>
  <c r="M63" i="44"/>
  <c r="M64" i="44" s="1"/>
  <c r="J63" i="44"/>
  <c r="J64" i="44" s="1"/>
  <c r="AE62" i="44"/>
  <c r="AB62" i="44"/>
  <c r="AH62" i="44" s="1"/>
  <c r="Y62" i="44"/>
  <c r="P62" i="44"/>
  <c r="AE61" i="44"/>
  <c r="AH61" i="44" s="1"/>
  <c r="AB61" i="44"/>
  <c r="Y61" i="44"/>
  <c r="P61" i="44"/>
  <c r="AE60" i="44"/>
  <c r="AB60" i="44"/>
  <c r="AH60" i="44" s="1"/>
  <c r="Y60" i="44"/>
  <c r="P60" i="44"/>
  <c r="AE59" i="44"/>
  <c r="AB59" i="44"/>
  <c r="Y59" i="44"/>
  <c r="P59" i="44"/>
  <c r="AE58" i="44"/>
  <c r="AB58" i="44"/>
  <c r="AH58" i="44" s="1"/>
  <c r="Y58" i="44"/>
  <c r="P58" i="44"/>
  <c r="AE57" i="44"/>
  <c r="AB57" i="44"/>
  <c r="Y57" i="44"/>
  <c r="P57" i="44"/>
  <c r="AE56" i="44"/>
  <c r="AB56" i="44"/>
  <c r="AH56" i="44" s="1"/>
  <c r="Y56" i="44"/>
  <c r="P56" i="44"/>
  <c r="AE55" i="44"/>
  <c r="AB55" i="44"/>
  <c r="Y55" i="44"/>
  <c r="P55" i="44"/>
  <c r="AE54" i="44"/>
  <c r="AB54" i="44"/>
  <c r="AH54" i="44" s="1"/>
  <c r="Y54" i="44"/>
  <c r="P54" i="44"/>
  <c r="AE53" i="44"/>
  <c r="AB53" i="44"/>
  <c r="Y53" i="44"/>
  <c r="P53" i="44"/>
  <c r="AE52" i="44"/>
  <c r="AB52" i="44"/>
  <c r="AH52" i="44" s="1"/>
  <c r="Y52" i="44"/>
  <c r="P52" i="44"/>
  <c r="AE51" i="44"/>
  <c r="AB51" i="44"/>
  <c r="Y51" i="44"/>
  <c r="P51" i="44"/>
  <c r="P45" i="44"/>
  <c r="A44" i="44"/>
  <c r="P41" i="44"/>
  <c r="A40" i="44"/>
  <c r="P37" i="44"/>
  <c r="A36" i="44"/>
  <c r="P31" i="44"/>
  <c r="P27" i="44"/>
  <c r="P23" i="44"/>
  <c r="AE88" i="43"/>
  <c r="AH88" i="43" s="1"/>
  <c r="AE87" i="43"/>
  <c r="AH87" i="43" s="1"/>
  <c r="AE86" i="43"/>
  <c r="AH86" i="43" s="1"/>
  <c r="L80" i="43"/>
  <c r="H79" i="43"/>
  <c r="H78" i="43"/>
  <c r="T77" i="43"/>
  <c r="H77" i="43"/>
  <c r="P77" i="43" s="1"/>
  <c r="D77" i="43"/>
  <c r="P79" i="43" s="1"/>
  <c r="V63" i="43"/>
  <c r="V64" i="43" s="1"/>
  <c r="S63" i="43"/>
  <c r="S64" i="43" s="1"/>
  <c r="S65" i="43" s="1"/>
  <c r="M63" i="43"/>
  <c r="M64" i="43" s="1"/>
  <c r="J63" i="43"/>
  <c r="J64" i="43" s="1"/>
  <c r="J65" i="43" s="1"/>
  <c r="AE62" i="43"/>
  <c r="AH62" i="43" s="1"/>
  <c r="AB62" i="43"/>
  <c r="Y62" i="43"/>
  <c r="P62" i="43"/>
  <c r="AE61" i="43"/>
  <c r="AB61" i="43"/>
  <c r="AH61" i="43" s="1"/>
  <c r="Y61" i="43"/>
  <c r="P61" i="43"/>
  <c r="AE60" i="43"/>
  <c r="AB60" i="43"/>
  <c r="Y60" i="43"/>
  <c r="P60" i="43"/>
  <c r="AE59" i="43"/>
  <c r="AB59" i="43"/>
  <c r="Y59" i="43"/>
  <c r="P59" i="43"/>
  <c r="AE58" i="43"/>
  <c r="AB58" i="43"/>
  <c r="Y58" i="43"/>
  <c r="P58" i="43"/>
  <c r="AE57" i="43"/>
  <c r="AB57" i="43"/>
  <c r="AH57" i="43" s="1"/>
  <c r="Y57" i="43"/>
  <c r="P57" i="43"/>
  <c r="AE56" i="43"/>
  <c r="AB56" i="43"/>
  <c r="Y56" i="43"/>
  <c r="P56" i="43"/>
  <c r="AE55" i="43"/>
  <c r="AB55" i="43"/>
  <c r="AH55" i="43" s="1"/>
  <c r="Y55" i="43"/>
  <c r="P55" i="43"/>
  <c r="AH54" i="43"/>
  <c r="AE54" i="43"/>
  <c r="AB54" i="43"/>
  <c r="Y54" i="43"/>
  <c r="P54" i="43"/>
  <c r="AE53" i="43"/>
  <c r="AB53" i="43"/>
  <c r="AH53" i="43" s="1"/>
  <c r="Y53" i="43"/>
  <c r="P53" i="43"/>
  <c r="AE52" i="43"/>
  <c r="AB52" i="43"/>
  <c r="Y52" i="43"/>
  <c r="P52" i="43"/>
  <c r="AE51" i="43"/>
  <c r="AE63" i="43" s="1"/>
  <c r="AE64" i="43" s="1"/>
  <c r="AB51" i="43"/>
  <c r="Y51" i="43"/>
  <c r="P51" i="43"/>
  <c r="P45" i="43"/>
  <c r="A44" i="43"/>
  <c r="P41" i="43"/>
  <c r="A40" i="43"/>
  <c r="P37" i="43"/>
  <c r="A36" i="43"/>
  <c r="P31" i="43"/>
  <c r="P27" i="43"/>
  <c r="P23" i="43"/>
  <c r="L80" i="42"/>
  <c r="H79" i="42"/>
  <c r="P79" i="42" s="1"/>
  <c r="H78" i="42"/>
  <c r="T77" i="42"/>
  <c r="P77" i="42"/>
  <c r="H77" i="42"/>
  <c r="D77" i="42"/>
  <c r="T79" i="42" s="1"/>
  <c r="V63" i="42"/>
  <c r="V64" i="42" s="1"/>
  <c r="S63" i="42"/>
  <c r="S64" i="42" s="1"/>
  <c r="S65" i="42" s="1"/>
  <c r="M63" i="42"/>
  <c r="M64" i="42" s="1"/>
  <c r="J63" i="42"/>
  <c r="J64" i="42" s="1"/>
  <c r="J65" i="42" s="1"/>
  <c r="AE62" i="42"/>
  <c r="AH62" i="42" s="1"/>
  <c r="AB62" i="42"/>
  <c r="Y62" i="42"/>
  <c r="P62" i="42"/>
  <c r="AE61" i="42"/>
  <c r="AB61" i="42"/>
  <c r="AH61" i="42" s="1"/>
  <c r="Y61" i="42"/>
  <c r="P61" i="42"/>
  <c r="AE60" i="42"/>
  <c r="AB60" i="42"/>
  <c r="Y60" i="42"/>
  <c r="P60" i="42"/>
  <c r="AE59" i="42"/>
  <c r="AB59" i="42"/>
  <c r="Y59" i="42"/>
  <c r="P59" i="42"/>
  <c r="AE58" i="42"/>
  <c r="AB58" i="42"/>
  <c r="Y58" i="42"/>
  <c r="P58" i="42"/>
  <c r="AE57" i="42"/>
  <c r="AB57" i="42"/>
  <c r="AH57" i="42" s="1"/>
  <c r="Y57" i="42"/>
  <c r="P57" i="42"/>
  <c r="AE56" i="42"/>
  <c r="AB56" i="42"/>
  <c r="Y56" i="42"/>
  <c r="P56" i="42"/>
  <c r="AE55" i="42"/>
  <c r="AB55" i="42"/>
  <c r="AH55" i="42" s="1"/>
  <c r="Y55" i="42"/>
  <c r="P55" i="42"/>
  <c r="AH54" i="42"/>
  <c r="AE54" i="42"/>
  <c r="AB54" i="42"/>
  <c r="Y54" i="42"/>
  <c r="P54" i="42"/>
  <c r="AE53" i="42"/>
  <c r="AB53" i="42"/>
  <c r="AH53" i="42" s="1"/>
  <c r="Y53" i="42"/>
  <c r="P53" i="42"/>
  <c r="AE52" i="42"/>
  <c r="AB52" i="42"/>
  <c r="Y52" i="42"/>
  <c r="P52" i="42"/>
  <c r="AE51" i="42"/>
  <c r="AB51" i="42"/>
  <c r="AB63" i="42" s="1"/>
  <c r="AB64" i="42" s="1"/>
  <c r="Y51" i="42"/>
  <c r="P51" i="42"/>
  <c r="P45" i="42"/>
  <c r="A44" i="42"/>
  <c r="P41" i="42"/>
  <c r="A40" i="42"/>
  <c r="P37" i="42"/>
  <c r="A36" i="42"/>
  <c r="P31" i="42"/>
  <c r="P27" i="42"/>
  <c r="P23" i="42"/>
  <c r="L80" i="41"/>
  <c r="H79" i="41"/>
  <c r="P79" i="41" s="1"/>
  <c r="X79" i="41" s="1"/>
  <c r="H78" i="41"/>
  <c r="T77" i="41"/>
  <c r="P77" i="41"/>
  <c r="H77" i="41"/>
  <c r="D77" i="41"/>
  <c r="T79" i="41" s="1"/>
  <c r="V63" i="41"/>
  <c r="V64" i="41" s="1"/>
  <c r="S63" i="41"/>
  <c r="S64" i="41" s="1"/>
  <c r="S65" i="41" s="1"/>
  <c r="M63" i="41"/>
  <c r="M64" i="41" s="1"/>
  <c r="J63" i="41"/>
  <c r="J64" i="41" s="1"/>
  <c r="J65" i="41" s="1"/>
  <c r="AE62" i="41"/>
  <c r="AH62" i="41" s="1"/>
  <c r="AB62" i="41"/>
  <c r="Y62" i="41"/>
  <c r="P62" i="41"/>
  <c r="AE61" i="41"/>
  <c r="AB61" i="41"/>
  <c r="AH61" i="41" s="1"/>
  <c r="Y61" i="41"/>
  <c r="P61" i="41"/>
  <c r="AE60" i="41"/>
  <c r="AB60" i="41"/>
  <c r="Y60" i="41"/>
  <c r="P60" i="41"/>
  <c r="AE59" i="41"/>
  <c r="AB59" i="41"/>
  <c r="Y59" i="41"/>
  <c r="P59" i="41"/>
  <c r="AE58" i="41"/>
  <c r="AB58" i="41"/>
  <c r="Y58" i="41"/>
  <c r="P58" i="41"/>
  <c r="AE57" i="41"/>
  <c r="AB57" i="41"/>
  <c r="AH57" i="41" s="1"/>
  <c r="Y57" i="41"/>
  <c r="P57" i="41"/>
  <c r="AE56" i="41"/>
  <c r="AB56" i="41"/>
  <c r="Y56" i="41"/>
  <c r="P56" i="41"/>
  <c r="AE55" i="41"/>
  <c r="AB55" i="41"/>
  <c r="AH55" i="41" s="1"/>
  <c r="Y55" i="41"/>
  <c r="P55" i="41"/>
  <c r="AH54" i="41"/>
  <c r="AE54" i="41"/>
  <c r="AB54" i="41"/>
  <c r="Y54" i="41"/>
  <c r="P54" i="41"/>
  <c r="AE53" i="41"/>
  <c r="AB53" i="41"/>
  <c r="AH53" i="41" s="1"/>
  <c r="Y53" i="41"/>
  <c r="P53" i="41"/>
  <c r="AE52" i="41"/>
  <c r="AB52" i="41"/>
  <c r="Y52" i="41"/>
  <c r="P52" i="41"/>
  <c r="AE51" i="41"/>
  <c r="AB51" i="41"/>
  <c r="AB63" i="41" s="1"/>
  <c r="AB64" i="41" s="1"/>
  <c r="Y51" i="41"/>
  <c r="P51" i="41"/>
  <c r="P45" i="41"/>
  <c r="A44" i="41"/>
  <c r="P41" i="41"/>
  <c r="A40" i="41"/>
  <c r="P37" i="41"/>
  <c r="A36" i="41"/>
  <c r="P31" i="41"/>
  <c r="P27" i="41"/>
  <c r="P23" i="41"/>
  <c r="L80" i="40"/>
  <c r="H79" i="40"/>
  <c r="P79" i="40" s="1"/>
  <c r="X79" i="40" s="1"/>
  <c r="H78" i="40"/>
  <c r="T77" i="40"/>
  <c r="P77" i="40"/>
  <c r="H77" i="40"/>
  <c r="D77" i="40"/>
  <c r="T79" i="40" s="1"/>
  <c r="V63" i="40"/>
  <c r="V64" i="40" s="1"/>
  <c r="S63" i="40"/>
  <c r="S64" i="40" s="1"/>
  <c r="S65" i="40" s="1"/>
  <c r="M63" i="40"/>
  <c r="M64" i="40" s="1"/>
  <c r="J63" i="40"/>
  <c r="J64" i="40" s="1"/>
  <c r="J65" i="40" s="1"/>
  <c r="AE62" i="40"/>
  <c r="AH62" i="40" s="1"/>
  <c r="AB62" i="40"/>
  <c r="Y62" i="40"/>
  <c r="P62" i="40"/>
  <c r="AE61" i="40"/>
  <c r="AB61" i="40"/>
  <c r="AH61" i="40" s="1"/>
  <c r="Y61" i="40"/>
  <c r="P61" i="40"/>
  <c r="AE60" i="40"/>
  <c r="AB60" i="40"/>
  <c r="Y60" i="40"/>
  <c r="P60" i="40"/>
  <c r="AE59" i="40"/>
  <c r="AB59" i="40"/>
  <c r="Y59" i="40"/>
  <c r="P59" i="40"/>
  <c r="AE58" i="40"/>
  <c r="AB58" i="40"/>
  <c r="Y58" i="40"/>
  <c r="P58" i="40"/>
  <c r="AE57" i="40"/>
  <c r="AB57" i="40"/>
  <c r="AH57" i="40" s="1"/>
  <c r="Y57" i="40"/>
  <c r="P57" i="40"/>
  <c r="AE56" i="40"/>
  <c r="AB56" i="40"/>
  <c r="Y56" i="40"/>
  <c r="P56" i="40"/>
  <c r="AE55" i="40"/>
  <c r="AB55" i="40"/>
  <c r="AH55" i="40" s="1"/>
  <c r="Y55" i="40"/>
  <c r="P55" i="40"/>
  <c r="AH54" i="40"/>
  <c r="AE54" i="40"/>
  <c r="AB54" i="40"/>
  <c r="Y54" i="40"/>
  <c r="P54" i="40"/>
  <c r="AE53" i="40"/>
  <c r="AB53" i="40"/>
  <c r="AH53" i="40" s="1"/>
  <c r="Y53" i="40"/>
  <c r="P53" i="40"/>
  <c r="AE52" i="40"/>
  <c r="AB52" i="40"/>
  <c r="Y52" i="40"/>
  <c r="P52" i="40"/>
  <c r="AE51" i="40"/>
  <c r="AB51" i="40"/>
  <c r="AB63" i="40" s="1"/>
  <c r="AB64" i="40" s="1"/>
  <c r="Y51" i="40"/>
  <c r="P51" i="40"/>
  <c r="P45" i="40"/>
  <c r="A44" i="40"/>
  <c r="P41" i="40"/>
  <c r="A40" i="40"/>
  <c r="P37" i="40"/>
  <c r="A36" i="40"/>
  <c r="P31" i="40"/>
  <c r="P27" i="40"/>
  <c r="P23" i="40"/>
  <c r="L80" i="39"/>
  <c r="H79" i="39"/>
  <c r="P79" i="39" s="1"/>
  <c r="H78" i="39"/>
  <c r="P78" i="39" s="1"/>
  <c r="T77" i="39"/>
  <c r="P77" i="39"/>
  <c r="X77" i="39" s="1"/>
  <c r="H77" i="39"/>
  <c r="D77" i="39"/>
  <c r="T79" i="39" s="1"/>
  <c r="V63" i="39"/>
  <c r="V64" i="39" s="1"/>
  <c r="S63" i="39"/>
  <c r="S64" i="39" s="1"/>
  <c r="S65" i="39" s="1"/>
  <c r="M63" i="39"/>
  <c r="M64" i="39" s="1"/>
  <c r="J63" i="39"/>
  <c r="J64" i="39" s="1"/>
  <c r="J65" i="39" s="1"/>
  <c r="AE62" i="39"/>
  <c r="AH62" i="39" s="1"/>
  <c r="AB62" i="39"/>
  <c r="Y62" i="39"/>
  <c r="P62" i="39"/>
  <c r="AE61" i="39"/>
  <c r="AB61" i="39"/>
  <c r="AH61" i="39" s="1"/>
  <c r="Y61" i="39"/>
  <c r="P61" i="39"/>
  <c r="AE60" i="39"/>
  <c r="AB60" i="39"/>
  <c r="Y60" i="39"/>
  <c r="P60" i="39"/>
  <c r="AE59" i="39"/>
  <c r="AB59" i="39"/>
  <c r="Y59" i="39"/>
  <c r="P59" i="39"/>
  <c r="AE58" i="39"/>
  <c r="AB58" i="39"/>
  <c r="Y58" i="39"/>
  <c r="P58" i="39"/>
  <c r="AE57" i="39"/>
  <c r="AB57" i="39"/>
  <c r="AH57" i="39" s="1"/>
  <c r="Y57" i="39"/>
  <c r="P57" i="39"/>
  <c r="AE56" i="39"/>
  <c r="AB56" i="39"/>
  <c r="Y56" i="39"/>
  <c r="P56" i="39"/>
  <c r="AE55" i="39"/>
  <c r="AB55" i="39"/>
  <c r="AH55" i="39" s="1"/>
  <c r="Y55" i="39"/>
  <c r="P55" i="39"/>
  <c r="AH54" i="39"/>
  <c r="AE54" i="39"/>
  <c r="AB54" i="39"/>
  <c r="Y54" i="39"/>
  <c r="P54" i="39"/>
  <c r="AE53" i="39"/>
  <c r="AB53" i="39"/>
  <c r="AH53" i="39" s="1"/>
  <c r="Y53" i="39"/>
  <c r="P53" i="39"/>
  <c r="AE52" i="39"/>
  <c r="AB52" i="39"/>
  <c r="Y52" i="39"/>
  <c r="P52" i="39"/>
  <c r="AE51" i="39"/>
  <c r="AB51" i="39"/>
  <c r="AB63" i="39" s="1"/>
  <c r="AB64" i="39" s="1"/>
  <c r="Y51" i="39"/>
  <c r="P51" i="39"/>
  <c r="P45" i="39"/>
  <c r="A44" i="39"/>
  <c r="P41" i="39"/>
  <c r="A40" i="39"/>
  <c r="P37" i="39"/>
  <c r="A36" i="39"/>
  <c r="P31" i="39"/>
  <c r="P27" i="39"/>
  <c r="P23" i="39"/>
  <c r="L80" i="38"/>
  <c r="H79" i="38"/>
  <c r="P79" i="38" s="1"/>
  <c r="X79" i="38" s="1"/>
  <c r="H78" i="38"/>
  <c r="T77" i="38"/>
  <c r="P77" i="38"/>
  <c r="H77" i="38"/>
  <c r="D77" i="38"/>
  <c r="T79" i="38" s="1"/>
  <c r="V63" i="38"/>
  <c r="V64" i="38" s="1"/>
  <c r="S63" i="38"/>
  <c r="S64" i="38" s="1"/>
  <c r="S65" i="38" s="1"/>
  <c r="M63" i="38"/>
  <c r="M64" i="38" s="1"/>
  <c r="J63" i="38"/>
  <c r="J64" i="38" s="1"/>
  <c r="J65" i="38" s="1"/>
  <c r="AE62" i="38"/>
  <c r="AH62" i="38" s="1"/>
  <c r="AB62" i="38"/>
  <c r="Y62" i="38"/>
  <c r="P62" i="38"/>
  <c r="AE61" i="38"/>
  <c r="AB61" i="38"/>
  <c r="AH61" i="38" s="1"/>
  <c r="Y61" i="38"/>
  <c r="P61" i="38"/>
  <c r="AE60" i="38"/>
  <c r="AB60" i="38"/>
  <c r="Y60" i="38"/>
  <c r="P60" i="38"/>
  <c r="AE59" i="38"/>
  <c r="AB59" i="38"/>
  <c r="Y59" i="38"/>
  <c r="P59" i="38"/>
  <c r="AE58" i="38"/>
  <c r="AB58" i="38"/>
  <c r="Y58" i="38"/>
  <c r="P58" i="38"/>
  <c r="AE57" i="38"/>
  <c r="AB57" i="38"/>
  <c r="AH57" i="38" s="1"/>
  <c r="Y57" i="38"/>
  <c r="P57" i="38"/>
  <c r="AE56" i="38"/>
  <c r="AB56" i="38"/>
  <c r="Y56" i="38"/>
  <c r="P56" i="38"/>
  <c r="AE55" i="38"/>
  <c r="AB55" i="38"/>
  <c r="AH55" i="38" s="1"/>
  <c r="Y55" i="38"/>
  <c r="P55" i="38"/>
  <c r="AH54" i="38"/>
  <c r="AE54" i="38"/>
  <c r="AB54" i="38"/>
  <c r="Y54" i="38"/>
  <c r="P54" i="38"/>
  <c r="AE53" i="38"/>
  <c r="AB53" i="38"/>
  <c r="AH53" i="38" s="1"/>
  <c r="Y53" i="38"/>
  <c r="P53" i="38"/>
  <c r="AE52" i="38"/>
  <c r="AB52" i="38"/>
  <c r="Y52" i="38"/>
  <c r="P52" i="38"/>
  <c r="AE51" i="38"/>
  <c r="AB51" i="38"/>
  <c r="AB63" i="38" s="1"/>
  <c r="AB64" i="38" s="1"/>
  <c r="Y51" i="38"/>
  <c r="P51" i="38"/>
  <c r="P45" i="38"/>
  <c r="A44" i="38"/>
  <c r="P41" i="38"/>
  <c r="A40" i="38"/>
  <c r="P37" i="38"/>
  <c r="A36" i="38"/>
  <c r="P31" i="38"/>
  <c r="P27" i="38"/>
  <c r="P23" i="38"/>
  <c r="L80" i="37"/>
  <c r="H79" i="37"/>
  <c r="P79" i="37" s="1"/>
  <c r="X79" i="37" s="1"/>
  <c r="H78" i="37"/>
  <c r="T77" i="37"/>
  <c r="P77" i="37"/>
  <c r="H77" i="37"/>
  <c r="D77" i="37"/>
  <c r="T79" i="37" s="1"/>
  <c r="V63" i="37"/>
  <c r="V64" i="37" s="1"/>
  <c r="S63" i="37"/>
  <c r="S64" i="37" s="1"/>
  <c r="S65" i="37" s="1"/>
  <c r="M63" i="37"/>
  <c r="M64" i="37" s="1"/>
  <c r="J63" i="37"/>
  <c r="J64" i="37" s="1"/>
  <c r="J65" i="37" s="1"/>
  <c r="AE62" i="37"/>
  <c r="AH62" i="37" s="1"/>
  <c r="AB62" i="37"/>
  <c r="Y62" i="37"/>
  <c r="P62" i="37"/>
  <c r="AE61" i="37"/>
  <c r="AB61" i="37"/>
  <c r="AH61" i="37" s="1"/>
  <c r="Y61" i="37"/>
  <c r="P61" i="37"/>
  <c r="AE60" i="37"/>
  <c r="AB60" i="37"/>
  <c r="Y60" i="37"/>
  <c r="P60" i="37"/>
  <c r="AE59" i="37"/>
  <c r="AB59" i="37"/>
  <c r="Y59" i="37"/>
  <c r="P59" i="37"/>
  <c r="AE58" i="37"/>
  <c r="AB58" i="37"/>
  <c r="Y58" i="37"/>
  <c r="P58" i="37"/>
  <c r="AE57" i="37"/>
  <c r="AB57" i="37"/>
  <c r="AH57" i="37" s="1"/>
  <c r="Y57" i="37"/>
  <c r="P57" i="37"/>
  <c r="AE56" i="37"/>
  <c r="AB56" i="37"/>
  <c r="Y56" i="37"/>
  <c r="P56" i="37"/>
  <c r="AE55" i="37"/>
  <c r="AB55" i="37"/>
  <c r="AH55" i="37" s="1"/>
  <c r="Y55" i="37"/>
  <c r="P55" i="37"/>
  <c r="AH54" i="37"/>
  <c r="AE54" i="37"/>
  <c r="AB54" i="37"/>
  <c r="Y54" i="37"/>
  <c r="P54" i="37"/>
  <c r="AE53" i="37"/>
  <c r="AB53" i="37"/>
  <c r="AH53" i="37" s="1"/>
  <c r="Y53" i="37"/>
  <c r="P53" i="37"/>
  <c r="AE52" i="37"/>
  <c r="AB52" i="37"/>
  <c r="Y52" i="37"/>
  <c r="P52" i="37"/>
  <c r="AE51" i="37"/>
  <c r="AB51" i="37"/>
  <c r="AB63" i="37" s="1"/>
  <c r="AB64" i="37" s="1"/>
  <c r="Y51" i="37"/>
  <c r="P51" i="37"/>
  <c r="P45" i="37"/>
  <c r="A44" i="37"/>
  <c r="P41" i="37"/>
  <c r="A40" i="37"/>
  <c r="P37" i="37"/>
  <c r="A36" i="37"/>
  <c r="P31" i="37"/>
  <c r="P27" i="37"/>
  <c r="P23" i="37"/>
  <c r="L80" i="36"/>
  <c r="H79" i="36"/>
  <c r="P79" i="36" s="1"/>
  <c r="H78" i="36"/>
  <c r="T77" i="36"/>
  <c r="P77" i="36"/>
  <c r="H77" i="36"/>
  <c r="D77" i="36"/>
  <c r="T79" i="36" s="1"/>
  <c r="V63" i="36"/>
  <c r="V64" i="36" s="1"/>
  <c r="S63" i="36"/>
  <c r="S64" i="36" s="1"/>
  <c r="S65" i="36" s="1"/>
  <c r="M63" i="36"/>
  <c r="M64" i="36" s="1"/>
  <c r="J63" i="36"/>
  <c r="J64" i="36" s="1"/>
  <c r="J65" i="36" s="1"/>
  <c r="AE62" i="36"/>
  <c r="AH62" i="36" s="1"/>
  <c r="AB62" i="36"/>
  <c r="Y62" i="36"/>
  <c r="P62" i="36"/>
  <c r="AE61" i="36"/>
  <c r="AB61" i="36"/>
  <c r="AH61" i="36" s="1"/>
  <c r="Y61" i="36"/>
  <c r="P61" i="36"/>
  <c r="AE60" i="36"/>
  <c r="AB60" i="36"/>
  <c r="Y60" i="36"/>
  <c r="P60" i="36"/>
  <c r="AE59" i="36"/>
  <c r="AB59" i="36"/>
  <c r="Y59" i="36"/>
  <c r="P59" i="36"/>
  <c r="AE58" i="36"/>
  <c r="AB58" i="36"/>
  <c r="Y58" i="36"/>
  <c r="P58" i="36"/>
  <c r="AE57" i="36"/>
  <c r="AB57" i="36"/>
  <c r="AH57" i="36" s="1"/>
  <c r="Y57" i="36"/>
  <c r="P57" i="36"/>
  <c r="AE56" i="36"/>
  <c r="AB56" i="36"/>
  <c r="Y56" i="36"/>
  <c r="P56" i="36"/>
  <c r="AE55" i="36"/>
  <c r="AB55" i="36"/>
  <c r="AH55" i="36" s="1"/>
  <c r="Y55" i="36"/>
  <c r="P55" i="36"/>
  <c r="AH54" i="36"/>
  <c r="AE54" i="36"/>
  <c r="AB54" i="36"/>
  <c r="Y54" i="36"/>
  <c r="P54" i="36"/>
  <c r="AE53" i="36"/>
  <c r="AB53" i="36"/>
  <c r="AH53" i="36" s="1"/>
  <c r="Y53" i="36"/>
  <c r="P53" i="36"/>
  <c r="AE52" i="36"/>
  <c r="AB52" i="36"/>
  <c r="Y52" i="36"/>
  <c r="P52" i="36"/>
  <c r="AE51" i="36"/>
  <c r="AB51" i="36"/>
  <c r="AB63" i="36" s="1"/>
  <c r="AB64" i="36" s="1"/>
  <c r="Y51" i="36"/>
  <c r="P51" i="36"/>
  <c r="P45" i="36"/>
  <c r="A44" i="36"/>
  <c r="P41" i="36"/>
  <c r="A40" i="36"/>
  <c r="P37" i="36"/>
  <c r="A36" i="36"/>
  <c r="P31" i="36"/>
  <c r="P27" i="36"/>
  <c r="P23" i="36"/>
  <c r="AE88" i="42"/>
  <c r="AH88" i="42" s="1"/>
  <c r="AE87" i="42"/>
  <c r="AH87" i="42" s="1"/>
  <c r="AE86" i="42"/>
  <c r="AH86" i="42" s="1"/>
  <c r="AE88" i="41"/>
  <c r="AH88" i="41" s="1"/>
  <c r="AE87" i="41"/>
  <c r="AH87" i="41" s="1"/>
  <c r="AE86" i="41"/>
  <c r="AH86" i="41" s="1"/>
  <c r="AE88" i="40"/>
  <c r="AH88" i="40" s="1"/>
  <c r="AE87" i="40"/>
  <c r="AH87" i="40" s="1"/>
  <c r="AE86" i="40"/>
  <c r="AH86" i="40" s="1"/>
  <c r="AE88" i="39"/>
  <c r="AH88" i="39" s="1"/>
  <c r="AE87" i="39"/>
  <c r="AH87" i="39" s="1"/>
  <c r="AE86" i="39"/>
  <c r="AH86" i="39" s="1"/>
  <c r="AE88" i="38"/>
  <c r="AH88" i="38" s="1"/>
  <c r="AE87" i="38"/>
  <c r="AH87" i="38" s="1"/>
  <c r="AE86" i="38"/>
  <c r="AH86" i="38" s="1"/>
  <c r="AE88" i="37"/>
  <c r="AH88" i="37" s="1"/>
  <c r="AE87" i="37"/>
  <c r="AH87" i="37" s="1"/>
  <c r="AE86" i="37"/>
  <c r="AH86" i="37" s="1"/>
  <c r="AE88" i="36"/>
  <c r="AH88" i="36" s="1"/>
  <c r="AE87" i="36"/>
  <c r="AH87" i="36" s="1"/>
  <c r="AE86" i="36"/>
  <c r="AH86" i="36" s="1"/>
  <c r="P35" i="23"/>
  <c r="Q27" i="23"/>
  <c r="H28" i="23"/>
  <c r="H27" i="23"/>
  <c r="Q23" i="23"/>
  <c r="H24" i="23"/>
  <c r="H23" i="23"/>
  <c r="Q19" i="23"/>
  <c r="H20" i="23"/>
  <c r="H19" i="23"/>
  <c r="AH6" i="23"/>
  <c r="V6" i="23"/>
  <c r="G7" i="23"/>
  <c r="X79" i="42" l="1"/>
  <c r="X79" i="39"/>
  <c r="X79" i="36"/>
  <c r="P63" i="36"/>
  <c r="P64" i="36" s="1"/>
  <c r="AH59" i="36"/>
  <c r="P63" i="37"/>
  <c r="P64" i="37" s="1"/>
  <c r="AH59" i="37"/>
  <c r="P63" i="38"/>
  <c r="P64" i="38" s="1"/>
  <c r="AH59" i="38"/>
  <c r="P63" i="39"/>
  <c r="P64" i="39" s="1"/>
  <c r="AH59" i="39"/>
  <c r="P63" i="40"/>
  <c r="P64" i="40" s="1"/>
  <c r="AH59" i="40"/>
  <c r="P63" i="41"/>
  <c r="P64" i="41" s="1"/>
  <c r="AH59" i="41"/>
  <c r="P63" i="42"/>
  <c r="P64" i="42" s="1"/>
  <c r="AH59" i="42"/>
  <c r="P63" i="43"/>
  <c r="P64" i="43" s="1"/>
  <c r="AH59" i="43"/>
  <c r="AH52" i="36"/>
  <c r="AH52" i="37"/>
  <c r="AH52" i="38"/>
  <c r="AH52" i="39"/>
  <c r="AH52" i="40"/>
  <c r="AH52" i="41"/>
  <c r="AH52" i="42"/>
  <c r="AH52" i="43"/>
  <c r="T79" i="43"/>
  <c r="X79" i="43" s="1"/>
  <c r="AH56" i="36"/>
  <c r="AH58" i="36"/>
  <c r="AH60" i="36"/>
  <c r="AH56" i="37"/>
  <c r="AH58" i="37"/>
  <c r="AH60" i="37"/>
  <c r="AH56" i="38"/>
  <c r="AH58" i="38"/>
  <c r="AH60" i="38"/>
  <c r="AH56" i="39"/>
  <c r="AH58" i="39"/>
  <c r="AH60" i="39"/>
  <c r="AH63" i="39" s="1"/>
  <c r="AH64" i="39" s="1"/>
  <c r="AH56" i="40"/>
  <c r="AH58" i="40"/>
  <c r="AH60" i="40"/>
  <c r="AH56" i="41"/>
  <c r="AH58" i="41"/>
  <c r="AH63" i="41" s="1"/>
  <c r="AH64" i="41" s="1"/>
  <c r="AH60" i="41"/>
  <c r="AH56" i="42"/>
  <c r="AH58" i="42"/>
  <c r="AH60" i="42"/>
  <c r="AH56" i="43"/>
  <c r="AH58" i="43"/>
  <c r="AH60" i="43"/>
  <c r="T79" i="44"/>
  <c r="Y63" i="36"/>
  <c r="Y64" i="36" s="1"/>
  <c r="AE85" i="36" s="1"/>
  <c r="AH85" i="36" s="1"/>
  <c r="AH89" i="36" s="1"/>
  <c r="Y63" i="37"/>
  <c r="Y64" i="37" s="1"/>
  <c r="AE85" i="37" s="1"/>
  <c r="AH85" i="37" s="1"/>
  <c r="AH89" i="37" s="1"/>
  <c r="Y63" i="38"/>
  <c r="Y64" i="38" s="1"/>
  <c r="AE85" i="38" s="1"/>
  <c r="AH85" i="38" s="1"/>
  <c r="AH89" i="38" s="1"/>
  <c r="Y63" i="39"/>
  <c r="Y64" i="39" s="1"/>
  <c r="AE85" i="39" s="1"/>
  <c r="AH85" i="39" s="1"/>
  <c r="AH89" i="39" s="1"/>
  <c r="Y63" i="40"/>
  <c r="Y64" i="40" s="1"/>
  <c r="AE85" i="40" s="1"/>
  <c r="AH85" i="40" s="1"/>
  <c r="AH89" i="40" s="1"/>
  <c r="Y63" i="41"/>
  <c r="Y64" i="41" s="1"/>
  <c r="AE85" i="41" s="1"/>
  <c r="AH85" i="41" s="1"/>
  <c r="AH89" i="41" s="1"/>
  <c r="Y63" i="42"/>
  <c r="Y64" i="42" s="1"/>
  <c r="AE85" i="42" s="1"/>
  <c r="AH85" i="42" s="1"/>
  <c r="AH89" i="42" s="1"/>
  <c r="Y63" i="43"/>
  <c r="Y64" i="43" s="1"/>
  <c r="AE85" i="43" s="1"/>
  <c r="AH85" i="43" s="1"/>
  <c r="AH89" i="43" s="1"/>
  <c r="AH51" i="36"/>
  <c r="AH51" i="37"/>
  <c r="AH51" i="38"/>
  <c r="AH51" i="39"/>
  <c r="AH51" i="40"/>
  <c r="AH51" i="41"/>
  <c r="AH51" i="42"/>
  <c r="AH51" i="43"/>
  <c r="AH63" i="43" s="1"/>
  <c r="AH64" i="43" s="1"/>
  <c r="Y63" i="44"/>
  <c r="Y64" i="44" s="1"/>
  <c r="AE85" i="44" s="1"/>
  <c r="AH85" i="44" s="1"/>
  <c r="AH89" i="44" s="1"/>
  <c r="AH55" i="44"/>
  <c r="AH57" i="44"/>
  <c r="AH59" i="44"/>
  <c r="S65" i="44"/>
  <c r="AE63" i="44"/>
  <c r="AE64" i="44" s="1"/>
  <c r="AH51" i="44"/>
  <c r="AH53" i="44"/>
  <c r="P63" i="44"/>
  <c r="P64" i="44" s="1"/>
  <c r="AB63" i="43"/>
  <c r="AB64" i="43" s="1"/>
  <c r="AB65" i="43" s="1"/>
  <c r="X77" i="43"/>
  <c r="X78" i="43"/>
  <c r="J65" i="44"/>
  <c r="H80" i="44"/>
  <c r="P78" i="44"/>
  <c r="X78" i="44" s="1"/>
  <c r="H80" i="43"/>
  <c r="T78" i="44"/>
  <c r="P78" i="43"/>
  <c r="P80" i="43" s="1"/>
  <c r="T78" i="43"/>
  <c r="AB63" i="44"/>
  <c r="AB64" i="44" s="1"/>
  <c r="P77" i="44"/>
  <c r="P79" i="44"/>
  <c r="T77" i="44"/>
  <c r="AH63" i="42"/>
  <c r="AH64" i="42" s="1"/>
  <c r="AE63" i="42"/>
  <c r="AE64" i="42" s="1"/>
  <c r="AB65" i="42" s="1"/>
  <c r="X77" i="42"/>
  <c r="H80" i="42"/>
  <c r="AE92" i="42" s="1"/>
  <c r="P78" i="42"/>
  <c r="P80" i="42" s="1"/>
  <c r="T78" i="42"/>
  <c r="T80" i="42" s="1"/>
  <c r="AE63" i="41"/>
  <c r="AE64" i="41" s="1"/>
  <c r="AB65" i="41" s="1"/>
  <c r="X77" i="41"/>
  <c r="H80" i="41"/>
  <c r="AE92" i="41" s="1"/>
  <c r="P78" i="41"/>
  <c r="P80" i="41" s="1"/>
  <c r="T78" i="41"/>
  <c r="T80" i="41" s="1"/>
  <c r="AH63" i="40"/>
  <c r="AH64" i="40" s="1"/>
  <c r="AE63" i="40"/>
  <c r="AE64" i="40" s="1"/>
  <c r="AB65" i="40" s="1"/>
  <c r="X77" i="40"/>
  <c r="H80" i="40"/>
  <c r="P78" i="40"/>
  <c r="P80" i="40" s="1"/>
  <c r="T78" i="40"/>
  <c r="T80" i="40" s="1"/>
  <c r="AE63" i="39"/>
  <c r="AE64" i="39" s="1"/>
  <c r="AB65" i="39" s="1"/>
  <c r="T78" i="39"/>
  <c r="T80" i="39" s="1"/>
  <c r="P80" i="39"/>
  <c r="H80" i="39"/>
  <c r="AE92" i="39" s="1"/>
  <c r="AH63" i="38"/>
  <c r="AH64" i="38" s="1"/>
  <c r="AE63" i="38"/>
  <c r="AE64" i="38" s="1"/>
  <c r="AB65" i="38" s="1"/>
  <c r="X77" i="38"/>
  <c r="H80" i="38"/>
  <c r="AE92" i="38" s="1"/>
  <c r="P78" i="38"/>
  <c r="P80" i="38" s="1"/>
  <c r="T78" i="38"/>
  <c r="T80" i="38" s="1"/>
  <c r="AH63" i="37"/>
  <c r="AH64" i="37" s="1"/>
  <c r="AE63" i="37"/>
  <c r="AE64" i="37" s="1"/>
  <c r="AB65" i="37" s="1"/>
  <c r="H80" i="37"/>
  <c r="AE92" i="37" s="1"/>
  <c r="P78" i="37"/>
  <c r="P80" i="37" s="1"/>
  <c r="T78" i="37"/>
  <c r="T80" i="37" s="1"/>
  <c r="X77" i="37"/>
  <c r="X78" i="36"/>
  <c r="AH63" i="36"/>
  <c r="AH64" i="36" s="1"/>
  <c r="AE63" i="36"/>
  <c r="AE64" i="36" s="1"/>
  <c r="AB65" i="36" s="1"/>
  <c r="X77" i="36"/>
  <c r="H80" i="36"/>
  <c r="AE92" i="36" s="1"/>
  <c r="P78" i="36"/>
  <c r="P80" i="36" s="1"/>
  <c r="T78" i="36"/>
  <c r="T80" i="36" s="1"/>
  <c r="AE92" i="40"/>
  <c r="H22" i="23"/>
  <c r="H18" i="23"/>
  <c r="H26" i="23"/>
  <c r="X78" i="39" l="1"/>
  <c r="X80" i="39" s="1"/>
  <c r="AE92" i="43"/>
  <c r="X78" i="41"/>
  <c r="X80" i="41" s="1"/>
  <c r="X78" i="40"/>
  <c r="X80" i="40" s="1"/>
  <c r="X79" i="44"/>
  <c r="X80" i="36"/>
  <c r="X78" i="38"/>
  <c r="X80" i="38" s="1"/>
  <c r="T80" i="43"/>
  <c r="AE92" i="44"/>
  <c r="AH63" i="44"/>
  <c r="AH64" i="44" s="1"/>
  <c r="AB65" i="44"/>
  <c r="X80" i="43"/>
  <c r="T80" i="44"/>
  <c r="P80" i="44"/>
  <c r="X77" i="44"/>
  <c r="X78" i="42"/>
  <c r="X80" i="42" s="1"/>
  <c r="X78" i="37"/>
  <c r="X80" i="37" s="1"/>
  <c r="X80" i="44" l="1"/>
  <c r="W11" i="23"/>
  <c r="H9" i="23"/>
  <c r="W8" i="23"/>
  <c r="AE7" i="23"/>
  <c r="AC7" i="23"/>
  <c r="AA7" i="23"/>
  <c r="Y7" i="23"/>
  <c r="AE88" i="35"/>
  <c r="AH88" i="35" s="1"/>
  <c r="AE87" i="35"/>
  <c r="AH87" i="35" s="1"/>
  <c r="AE86" i="35"/>
  <c r="AH86" i="35" s="1"/>
  <c r="L80" i="35"/>
  <c r="H79" i="35"/>
  <c r="H78" i="35"/>
  <c r="H77" i="35"/>
  <c r="D77" i="35"/>
  <c r="T79" i="35" s="1"/>
  <c r="V63" i="35"/>
  <c r="V64" i="35" s="1"/>
  <c r="S63" i="35"/>
  <c r="S64" i="35" s="1"/>
  <c r="S65" i="35" s="1"/>
  <c r="M63" i="35"/>
  <c r="M64" i="35" s="1"/>
  <c r="J63" i="35"/>
  <c r="J64" i="35" s="1"/>
  <c r="AE62" i="35"/>
  <c r="AB62" i="35"/>
  <c r="Y62" i="35"/>
  <c r="P62" i="35"/>
  <c r="AE61" i="35"/>
  <c r="AB61" i="35"/>
  <c r="Y61" i="35"/>
  <c r="P61" i="35"/>
  <c r="AE60" i="35"/>
  <c r="AB60" i="35"/>
  <c r="Y60" i="35"/>
  <c r="P60" i="35"/>
  <c r="AE59" i="35"/>
  <c r="AB59" i="35"/>
  <c r="AH59" i="35" s="1"/>
  <c r="Y59" i="35"/>
  <c r="P59" i="35"/>
  <c r="AE58" i="35"/>
  <c r="AB58" i="35"/>
  <c r="Y58" i="35"/>
  <c r="P58" i="35"/>
  <c r="AE57" i="35"/>
  <c r="AB57" i="35"/>
  <c r="AH57" i="35" s="1"/>
  <c r="Y57" i="35"/>
  <c r="P57" i="35"/>
  <c r="AE56" i="35"/>
  <c r="AB56" i="35"/>
  <c r="Y56" i="35"/>
  <c r="P56" i="35"/>
  <c r="AE55" i="35"/>
  <c r="AB55" i="35"/>
  <c r="AH55" i="35" s="1"/>
  <c r="Y55" i="35"/>
  <c r="P55" i="35"/>
  <c r="AE54" i="35"/>
  <c r="AB54" i="35"/>
  <c r="Y54" i="35"/>
  <c r="P54" i="35"/>
  <c r="AE53" i="35"/>
  <c r="AB53" i="35"/>
  <c r="Y53" i="35"/>
  <c r="P53" i="35"/>
  <c r="AE52" i="35"/>
  <c r="AB52" i="35"/>
  <c r="Y52" i="35"/>
  <c r="P52" i="35"/>
  <c r="AE51" i="35"/>
  <c r="AB51" i="35"/>
  <c r="AH51" i="35" s="1"/>
  <c r="Y51" i="35"/>
  <c r="P51" i="35"/>
  <c r="P45" i="35"/>
  <c r="A44" i="35"/>
  <c r="P41" i="35"/>
  <c r="A40" i="35"/>
  <c r="P37" i="35"/>
  <c r="A36" i="35"/>
  <c r="P31" i="35"/>
  <c r="P27" i="35"/>
  <c r="P23" i="35"/>
  <c r="AE88" i="32"/>
  <c r="AH88" i="32" s="1"/>
  <c r="AE87" i="32"/>
  <c r="AH87" i="32" s="1"/>
  <c r="AE86" i="32"/>
  <c r="AH86" i="32" s="1"/>
  <c r="Y63" i="35" l="1"/>
  <c r="Y64" i="35" s="1"/>
  <c r="AE85" i="35" s="1"/>
  <c r="AH85" i="35" s="1"/>
  <c r="AH89" i="35" s="1"/>
  <c r="AE63" i="35"/>
  <c r="AE64" i="35" s="1"/>
  <c r="AH52" i="35"/>
  <c r="AH54" i="35"/>
  <c r="AH56" i="35"/>
  <c r="AH58" i="35"/>
  <c r="AH60" i="35"/>
  <c r="AH62" i="35"/>
  <c r="AH53" i="35"/>
  <c r="P63" i="35"/>
  <c r="P64" i="35" s="1"/>
  <c r="AH61" i="35"/>
  <c r="J65" i="35"/>
  <c r="H80" i="35"/>
  <c r="T78" i="35"/>
  <c r="AB63" i="35"/>
  <c r="AB64" i="35" s="1"/>
  <c r="P78" i="35"/>
  <c r="P77" i="35"/>
  <c r="P79" i="35"/>
  <c r="X79" i="35" s="1"/>
  <c r="T77" i="35"/>
  <c r="D77" i="32"/>
  <c r="A40" i="32"/>
  <c r="AE62" i="32"/>
  <c r="AB62" i="32"/>
  <c r="AH62" i="32" s="1"/>
  <c r="Y62" i="32"/>
  <c r="P62" i="32"/>
  <c r="AE61" i="32"/>
  <c r="AB61" i="32"/>
  <c r="AH61" i="32" s="1"/>
  <c r="Y61" i="32"/>
  <c r="P61" i="32"/>
  <c r="AE60" i="32"/>
  <c r="AB60" i="32"/>
  <c r="AH60" i="32" s="1"/>
  <c r="Y60" i="32"/>
  <c r="P60" i="32"/>
  <c r="P59" i="32"/>
  <c r="Y58" i="32"/>
  <c r="P57" i="32"/>
  <c r="P56" i="32"/>
  <c r="P54" i="32"/>
  <c r="P53" i="32"/>
  <c r="P52" i="32"/>
  <c r="P51" i="32"/>
  <c r="P45" i="32"/>
  <c r="A44" i="32"/>
  <c r="P41" i="32"/>
  <c r="P37" i="32"/>
  <c r="A36" i="32"/>
  <c r="Y20" i="23" s="1"/>
  <c r="P31" i="32"/>
  <c r="P27" i="32"/>
  <c r="AE92" i="35" l="1"/>
  <c r="AB65" i="35"/>
  <c r="AH27" i="23"/>
  <c r="Y28" i="23"/>
  <c r="Y27" i="23"/>
  <c r="Y26" i="23"/>
  <c r="Y24" i="23"/>
  <c r="Y23" i="23"/>
  <c r="AH23" i="23"/>
  <c r="Y22" i="23"/>
  <c r="AH19" i="23"/>
  <c r="Y19" i="23"/>
  <c r="Y18" i="23"/>
  <c r="AH63" i="35"/>
  <c r="AH64" i="35" s="1"/>
  <c r="X78" i="35"/>
  <c r="AB52" i="32"/>
  <c r="AB59" i="32"/>
  <c r="AB54" i="32"/>
  <c r="AB56" i="32"/>
  <c r="AE54" i="32"/>
  <c r="AE56" i="32"/>
  <c r="AE58" i="32"/>
  <c r="AB51" i="32"/>
  <c r="AE59" i="32"/>
  <c r="V63" i="32"/>
  <c r="V64" i="32" s="1"/>
  <c r="AE57" i="32"/>
  <c r="T80" i="35"/>
  <c r="P80" i="35"/>
  <c r="X77" i="35"/>
  <c r="Y51" i="32"/>
  <c r="Y59" i="32"/>
  <c r="AE51" i="32"/>
  <c r="AB53" i="32"/>
  <c r="P55" i="32"/>
  <c r="AB58" i="32"/>
  <c r="AE53" i="32"/>
  <c r="AB55" i="32"/>
  <c r="AB57" i="32"/>
  <c r="AE55" i="32"/>
  <c r="M63" i="32"/>
  <c r="M64" i="32" s="1"/>
  <c r="S63" i="32"/>
  <c r="S64" i="32" s="1"/>
  <c r="AE52" i="32"/>
  <c r="P58" i="32"/>
  <c r="Y52" i="32"/>
  <c r="Y53" i="32"/>
  <c r="Y54" i="32"/>
  <c r="J63" i="32"/>
  <c r="J64" i="32" s="1"/>
  <c r="Y55" i="32"/>
  <c r="Y56" i="32"/>
  <c r="Y57" i="32"/>
  <c r="X80" i="35" l="1"/>
  <c r="AH52" i="32"/>
  <c r="AH56" i="32"/>
  <c r="S65" i="32"/>
  <c r="AH59" i="32"/>
  <c r="AH54" i="32"/>
  <c r="AH57" i="32"/>
  <c r="AH58" i="32"/>
  <c r="P63" i="32"/>
  <c r="AH53" i="32"/>
  <c r="AE63" i="32"/>
  <c r="AE64" i="32" s="1"/>
  <c r="AB63" i="32"/>
  <c r="AB64" i="32" s="1"/>
  <c r="Y63" i="32"/>
  <c r="AH20" i="23" s="1"/>
  <c r="AH51" i="32"/>
  <c r="J65" i="32"/>
  <c r="AH55" i="32"/>
  <c r="AB65" i="32" l="1"/>
  <c r="P64" i="32"/>
  <c r="Q20" i="23"/>
  <c r="AH63" i="32"/>
  <c r="AH64" i="32" s="1"/>
  <c r="Y64" i="32"/>
  <c r="AE85" i="32" s="1"/>
  <c r="AH85" i="32" s="1"/>
  <c r="AH89" i="32" s="1"/>
  <c r="P33" i="23" l="1"/>
  <c r="M33" i="23" s="1"/>
  <c r="P34" i="23"/>
  <c r="M34" i="23" s="1"/>
  <c r="D33" i="23"/>
  <c r="D35" i="23"/>
  <c r="D34" i="23"/>
  <c r="S40" i="23"/>
  <c r="L40" i="23"/>
  <c r="I16" i="23"/>
  <c r="L80" i="32"/>
  <c r="H79" i="32"/>
  <c r="H78" i="32"/>
  <c r="H77" i="32"/>
  <c r="T79" i="32"/>
  <c r="V35" i="23" s="1"/>
  <c r="J34" i="23" l="1"/>
  <c r="S34" i="23" s="1"/>
  <c r="J35" i="23"/>
  <c r="J33" i="23"/>
  <c r="S33" i="23" s="1"/>
  <c r="P78" i="32"/>
  <c r="T78" i="32"/>
  <c r="V34" i="23" s="1"/>
  <c r="H80" i="32"/>
  <c r="AE92" i="32" s="1"/>
  <c r="P77" i="32"/>
  <c r="P79" i="32"/>
  <c r="X79" i="32" s="1"/>
  <c r="T77" i="32"/>
  <c r="Y34" i="23" l="1"/>
  <c r="X78" i="32"/>
  <c r="T80" i="32"/>
  <c r="V33" i="23"/>
  <c r="Y33" i="23" s="1"/>
  <c r="P80" i="32"/>
  <c r="X77" i="32"/>
  <c r="X80" i="32" l="1"/>
  <c r="V36" i="23" l="1"/>
  <c r="B6" i="21" s="1"/>
  <c r="AB35" i="23"/>
  <c r="AB34" i="23"/>
  <c r="AB33" i="23"/>
  <c r="AB36" i="23" l="1"/>
  <c r="AE34" i="23"/>
  <c r="AH34" i="23" s="1"/>
  <c r="AE33" i="23" l="1"/>
  <c r="AH33" i="23" s="1"/>
  <c r="AH35" i="23"/>
  <c r="AE35" i="23"/>
  <c r="P36" i="23"/>
  <c r="M35" i="23"/>
  <c r="S35" i="23" s="1"/>
  <c r="Y35" i="23" l="1"/>
  <c r="Y36" i="23" s="1"/>
  <c r="B7" i="21" s="1"/>
  <c r="S36" i="23"/>
  <c r="B5" i="21" s="1"/>
  <c r="AH36" i="23"/>
  <c r="M36" i="23"/>
  <c r="B12" i="21" s="1"/>
  <c r="B13" i="21" s="1"/>
  <c r="B8" i="21" l="1"/>
</calcChain>
</file>

<file path=xl/sharedStrings.xml><?xml version="1.0" encoding="utf-8"?>
<sst xmlns="http://schemas.openxmlformats.org/spreadsheetml/2006/main" count="3966" uniqueCount="214">
  <si>
    <t>１　収入の部</t>
  </si>
  <si>
    <t>２　支出の部</t>
  </si>
  <si>
    <t>収　支　予　算　（　精　算　）　書</t>
    <rPh sb="0" eb="1">
      <t>シュウ</t>
    </rPh>
    <rPh sb="2" eb="3">
      <t>シ</t>
    </rPh>
    <rPh sb="4" eb="5">
      <t>ヨ</t>
    </rPh>
    <rPh sb="6" eb="7">
      <t>サン</t>
    </rPh>
    <rPh sb="10" eb="11">
      <t>セイ</t>
    </rPh>
    <rPh sb="12" eb="13">
      <t>サン</t>
    </rPh>
    <rPh sb="16" eb="17">
      <t>ショ</t>
    </rPh>
    <phoneticPr fontId="5"/>
  </si>
  <si>
    <t>住所又は所在地</t>
    <rPh sb="0" eb="2">
      <t>ジュウショ</t>
    </rPh>
    <rPh sb="2" eb="3">
      <t>マタ</t>
    </rPh>
    <rPh sb="4" eb="7">
      <t>ショザイチ</t>
    </rPh>
    <phoneticPr fontId="19"/>
  </si>
  <si>
    <t>令和</t>
    <rPh sb="0" eb="2">
      <t>レイワ</t>
    </rPh>
    <phoneticPr fontId="19"/>
  </si>
  <si>
    <t>年</t>
    <rPh sb="0" eb="1">
      <t>ネン</t>
    </rPh>
    <phoneticPr fontId="19"/>
  </si>
  <si>
    <t>月</t>
    <rPh sb="0" eb="1">
      <t>ガツ</t>
    </rPh>
    <phoneticPr fontId="19"/>
  </si>
  <si>
    <t>日</t>
    <rPh sb="0" eb="1">
      <t>ニチ</t>
    </rPh>
    <phoneticPr fontId="19"/>
  </si>
  <si>
    <t>連絡先</t>
    <rPh sb="0" eb="3">
      <t>レンラクサキ</t>
    </rPh>
    <phoneticPr fontId="19"/>
  </si>
  <si>
    <t>〒</t>
    <phoneticPr fontId="5"/>
  </si>
  <si>
    <t>２　事業計画（実績）</t>
    <rPh sb="2" eb="4">
      <t>ジギョウ</t>
    </rPh>
    <rPh sb="4" eb="6">
      <t>ケイカク</t>
    </rPh>
    <rPh sb="7" eb="9">
      <t>ジッセキ</t>
    </rPh>
    <phoneticPr fontId="19"/>
  </si>
  <si>
    <t>１　事業実施主体概要</t>
    <rPh sb="2" eb="4">
      <t>ジギョウ</t>
    </rPh>
    <rPh sb="4" eb="6">
      <t>ジッシ</t>
    </rPh>
    <rPh sb="6" eb="8">
      <t>シュタイ</t>
    </rPh>
    <rPh sb="8" eb="10">
      <t>ガイヨウ</t>
    </rPh>
    <phoneticPr fontId="19"/>
  </si>
  <si>
    <t>（単位：円）</t>
    <rPh sb="1" eb="3">
      <t>タンイ</t>
    </rPh>
    <rPh sb="4" eb="5">
      <t>エン</t>
    </rPh>
    <phoneticPr fontId="5"/>
  </si>
  <si>
    <t>※　収入の合計と支出の合計は、一致すること。</t>
    <phoneticPr fontId="5"/>
  </si>
  <si>
    <t>計</t>
    <rPh sb="0" eb="1">
      <t>ケイ</t>
    </rPh>
    <phoneticPr fontId="5"/>
  </si>
  <si>
    <t>ａ</t>
    <phoneticPr fontId="5"/>
  </si>
  <si>
    <t>実績報告の際は、以下の資料を併せて添付すること。</t>
    <rPh sb="0" eb="4">
      <t>ジッセキホウコク</t>
    </rPh>
    <rPh sb="5" eb="6">
      <t>サイ</t>
    </rPh>
    <rPh sb="8" eb="10">
      <t>イカ</t>
    </rPh>
    <rPh sb="11" eb="13">
      <t>シリョウ</t>
    </rPh>
    <rPh sb="14" eb="15">
      <t>アワ</t>
    </rPh>
    <rPh sb="17" eb="19">
      <t>テンプ</t>
    </rPh>
    <phoneticPr fontId="19"/>
  </si>
  <si>
    <t>設立年月日</t>
    <rPh sb="0" eb="5">
      <t>セツリツネンガッピ</t>
    </rPh>
    <phoneticPr fontId="19"/>
  </si>
  <si>
    <t>ａ</t>
    <phoneticPr fontId="5"/>
  </si>
  <si>
    <t>台</t>
    <rPh sb="0" eb="1">
      <t>ダイ</t>
    </rPh>
    <phoneticPr fontId="5"/>
  </si>
  <si>
    <t>（１）市町村の補助金等交付に関する規程等</t>
    <rPh sb="3" eb="6">
      <t>シチョウソン</t>
    </rPh>
    <rPh sb="7" eb="11">
      <t>ホジョキンナド</t>
    </rPh>
    <rPh sb="11" eb="13">
      <t>コフ</t>
    </rPh>
    <rPh sb="14" eb="15">
      <t>カン</t>
    </rPh>
    <rPh sb="17" eb="19">
      <t>キテイ</t>
    </rPh>
    <rPh sb="19" eb="20">
      <t>ナド</t>
    </rPh>
    <phoneticPr fontId="19"/>
  </si>
  <si>
    <t>（２）事業実施主体の概要が分かる資料（定款、規約等）</t>
    <rPh sb="3" eb="9">
      <t>ジジ</t>
    </rPh>
    <rPh sb="10" eb="12">
      <t>ガイヨウ</t>
    </rPh>
    <rPh sb="13" eb="14">
      <t>ワ</t>
    </rPh>
    <rPh sb="16" eb="18">
      <t>シリョウ</t>
    </rPh>
    <rPh sb="19" eb="21">
      <t>テイカン</t>
    </rPh>
    <phoneticPr fontId="19"/>
  </si>
  <si>
    <t>３　成果目標</t>
    <rPh sb="2" eb="6">
      <t>セイカモクヒョウ</t>
    </rPh>
    <phoneticPr fontId="19"/>
  </si>
  <si>
    <t>３　事業費</t>
    <rPh sb="2" eb="5">
      <t>ジギョヒ</t>
    </rPh>
    <phoneticPr fontId="19"/>
  </si>
  <si>
    <t>所有者</t>
    <rPh sb="0" eb="3">
      <t>ショユウシャ</t>
    </rPh>
    <phoneticPr fontId="5"/>
  </si>
  <si>
    <t>使用年数</t>
    <rPh sb="0" eb="4">
      <t>シヨウネンスウ</t>
    </rPh>
    <phoneticPr fontId="5"/>
  </si>
  <si>
    <t>１台目</t>
    <rPh sb="1" eb="3">
      <t>ダイメ</t>
    </rPh>
    <phoneticPr fontId="5"/>
  </si>
  <si>
    <t>課税区分</t>
    <rPh sb="0" eb="4">
      <t>カゼイクブン</t>
    </rPh>
    <phoneticPr fontId="5"/>
  </si>
  <si>
    <t>県費</t>
    <rPh sb="0" eb="2">
      <t>ケンヒ</t>
    </rPh>
    <phoneticPr fontId="5"/>
  </si>
  <si>
    <t>市町村費</t>
    <rPh sb="0" eb="4">
      <t>シチョウソンヒ</t>
    </rPh>
    <phoneticPr fontId="5"/>
  </si>
  <si>
    <t>その他</t>
    <rPh sb="2" eb="3">
      <t>タ</t>
    </rPh>
    <phoneticPr fontId="5"/>
  </si>
  <si>
    <t>除税額</t>
    <rPh sb="0" eb="1">
      <t>ノゾ</t>
    </rPh>
    <rPh sb="1" eb="3">
      <t>ゼイガク</t>
    </rPh>
    <phoneticPr fontId="5"/>
  </si>
  <si>
    <t>事業費
（税抜）</t>
    <rPh sb="0" eb="3">
      <t>ジギョウヒ</t>
    </rPh>
    <rPh sb="5" eb="7">
      <t>ゼ</t>
    </rPh>
    <phoneticPr fontId="5"/>
  </si>
  <si>
    <t>事業費
（税込）</t>
    <rPh sb="0" eb="3">
      <t>ジギョウヒ</t>
    </rPh>
    <rPh sb="5" eb="7">
      <t>ゼイコミ</t>
    </rPh>
    <phoneticPr fontId="5"/>
  </si>
  <si>
    <t>県費÷
事業費
（税抜）</t>
    <rPh sb="0" eb="2">
      <t>ケンピ</t>
    </rPh>
    <rPh sb="4" eb="7">
      <t>ジギョウヒ</t>
    </rPh>
    <rPh sb="9" eb="11">
      <t>ゼイヌ</t>
    </rPh>
    <phoneticPr fontId="5"/>
  </si>
  <si>
    <t>除税額
うち県費</t>
    <rPh sb="0" eb="3">
      <t>ジョゼ</t>
    </rPh>
    <rPh sb="6" eb="8">
      <t>ケンピ</t>
    </rPh>
    <phoneticPr fontId="5"/>
  </si>
  <si>
    <t>型式</t>
    <rPh sb="0" eb="2">
      <t>カタシキ</t>
    </rPh>
    <phoneticPr fontId="5"/>
  </si>
  <si>
    <t>⇒</t>
    <phoneticPr fontId="5"/>
  </si>
  <si>
    <t>薬液吐出量</t>
    <rPh sb="0" eb="2">
      <t>ヤクエキ</t>
    </rPh>
    <rPh sb="2" eb="4">
      <t>ハキダ</t>
    </rPh>
    <rPh sb="4" eb="5">
      <t>リョウ</t>
    </rPh>
    <phoneticPr fontId="5"/>
  </si>
  <si>
    <t>ℓ／分（min）</t>
    <rPh sb="2" eb="3">
      <t>フン</t>
    </rPh>
    <phoneticPr fontId="5"/>
  </si>
  <si>
    <t>年</t>
    <rPh sb="0" eb="1">
      <t>ネン</t>
    </rPh>
    <phoneticPr fontId="5"/>
  </si>
  <si>
    <t>２台目</t>
    <rPh sb="1" eb="3">
      <t>ダイメ</t>
    </rPh>
    <phoneticPr fontId="5"/>
  </si>
  <si>
    <t>３台目</t>
    <rPh sb="1" eb="3">
      <t>ダイメ</t>
    </rPh>
    <phoneticPr fontId="5"/>
  </si>
  <si>
    <t>　スピードスプレーヤの更新</t>
    <rPh sb="11" eb="13">
      <t>コウシン</t>
    </rPh>
    <phoneticPr fontId="5"/>
  </si>
  <si>
    <t>合　　　計</t>
    <rPh sb="0" eb="1">
      <t>ゴウ</t>
    </rPh>
    <rPh sb="4" eb="5">
      <t>ケイ</t>
    </rPh>
    <phoneticPr fontId="5"/>
  </si>
  <si>
    <t>更　新　前</t>
    <rPh sb="0" eb="1">
      <t>サラ</t>
    </rPh>
    <rPh sb="2" eb="3">
      <t>シン</t>
    </rPh>
    <rPh sb="4" eb="5">
      <t>マエ</t>
    </rPh>
    <phoneticPr fontId="5"/>
  </si>
  <si>
    <t>更　新　後</t>
    <rPh sb="0" eb="1">
      <t>サラ</t>
    </rPh>
    <rPh sb="2" eb="3">
      <t>シン</t>
    </rPh>
    <rPh sb="4" eb="5">
      <t>アト</t>
    </rPh>
    <phoneticPr fontId="5"/>
  </si>
  <si>
    <t>―</t>
    <phoneticPr fontId="5"/>
  </si>
  <si>
    <t>４　成果目標</t>
    <rPh sb="2" eb="6">
      <t>セイカモクヒョウ</t>
    </rPh>
    <phoneticPr fontId="19"/>
  </si>
  <si>
    <t>５　事業完了（予定）年月日</t>
    <rPh sb="2" eb="4">
      <t>ジギョウ</t>
    </rPh>
    <rPh sb="4" eb="6">
      <t>カンリョウ</t>
    </rPh>
    <rPh sb="7" eb="9">
      <t>ヨテイ</t>
    </rPh>
    <rPh sb="10" eb="13">
      <t>ネンガッピ</t>
    </rPh>
    <phoneticPr fontId="19"/>
  </si>
  <si>
    <t>６　添付書類</t>
    <rPh sb="2" eb="4">
      <t>テンプ</t>
    </rPh>
    <rPh sb="4" eb="6">
      <t>ショルイ</t>
    </rPh>
    <phoneticPr fontId="19"/>
  </si>
  <si>
    <t>千円</t>
    <rPh sb="0" eb="2">
      <t>セネン</t>
    </rPh>
    <phoneticPr fontId="5"/>
  </si>
  <si>
    <t>実績値（令和○年度）</t>
    <rPh sb="0" eb="3">
      <t>ジッセキチ</t>
    </rPh>
    <rPh sb="4" eb="6">
      <t>レイワ</t>
    </rPh>
    <rPh sb="7" eb="9">
      <t>ネンド</t>
    </rPh>
    <phoneticPr fontId="5"/>
  </si>
  <si>
    <t>防除面積</t>
    <rPh sb="0" eb="4">
      <t>ボウジョメンセキ</t>
    </rPh>
    <phoneticPr fontId="5"/>
  </si>
  <si>
    <t>県費</t>
    <rPh sb="0" eb="2">
      <t>ケンピ</t>
    </rPh>
    <phoneticPr fontId="12"/>
  </si>
  <si>
    <t>市町村費</t>
    <rPh sb="0" eb="4">
      <t>シチョウソンヒ</t>
    </rPh>
    <phoneticPr fontId="5"/>
  </si>
  <si>
    <t>その他</t>
    <rPh sb="2" eb="3">
      <t>タ</t>
    </rPh>
    <phoneticPr fontId="12"/>
  </si>
  <si>
    <t>※　市町村の支出が完了する（した）日とすること</t>
    <rPh sb="2" eb="5">
      <t>シチョウソン</t>
    </rPh>
    <rPh sb="6" eb="8">
      <t>シシュツ</t>
    </rPh>
    <rPh sb="9" eb="11">
      <t>カンリョウ</t>
    </rPh>
    <rPh sb="17" eb="18">
      <t>ヒ</t>
    </rPh>
    <phoneticPr fontId="5"/>
  </si>
  <si>
    <t>主な栽培品目</t>
    <rPh sb="0" eb="1">
      <t>オモ</t>
    </rPh>
    <rPh sb="2" eb="6">
      <t>サイバイヒンモク</t>
    </rPh>
    <phoneticPr fontId="19"/>
  </si>
  <si>
    <t>果樹の総販売額又は総所得額の増加</t>
    <rPh sb="0" eb="2">
      <t>カジュ</t>
    </rPh>
    <rPh sb="3" eb="7">
      <t>ソウハンバイガク</t>
    </rPh>
    <rPh sb="7" eb="8">
      <t>マタ</t>
    </rPh>
    <rPh sb="9" eb="13">
      <t>ソウショトクガク</t>
    </rPh>
    <rPh sb="14" eb="16">
      <t>ゾウカ</t>
    </rPh>
    <phoneticPr fontId="5"/>
  </si>
  <si>
    <t>２　要望内容</t>
    <rPh sb="2" eb="6">
      <t>ヨウボウナイヨウ</t>
    </rPh>
    <phoneticPr fontId="5"/>
  </si>
  <si>
    <t>代表者情報</t>
    <rPh sb="0" eb="3">
      <t>ダイヒョウシャ</t>
    </rPh>
    <rPh sb="3" eb="5">
      <t>ジョウホウ</t>
    </rPh>
    <phoneticPr fontId="19"/>
  </si>
  <si>
    <t>歳</t>
    <rPh sb="0" eb="1">
      <t>サイ</t>
    </rPh>
    <phoneticPr fontId="5"/>
  </si>
  <si>
    <t>使用方法</t>
    <rPh sb="0" eb="4">
      <t>シヨウホウホウ</t>
    </rPh>
    <phoneticPr fontId="5"/>
  </si>
  <si>
    <t>共同利用</t>
    <rPh sb="0" eb="4">
      <t>キョウドウリヨウ</t>
    </rPh>
    <phoneticPr fontId="5"/>
  </si>
  <si>
    <t>対象樹種</t>
    <rPh sb="0" eb="4">
      <t>タイショウジュシュ</t>
    </rPh>
    <phoneticPr fontId="5"/>
  </si>
  <si>
    <t>さくらんぼ</t>
  </si>
  <si>
    <t>りんご</t>
  </si>
  <si>
    <t>大粒ぶどう</t>
    <rPh sb="0" eb="2">
      <t>ダイリュウ</t>
    </rPh>
    <phoneticPr fontId="1"/>
  </si>
  <si>
    <t>西洋なし</t>
    <rPh sb="0" eb="2">
      <t>セイヨウ</t>
    </rPh>
    <phoneticPr fontId="1"/>
  </si>
  <si>
    <t>もも</t>
  </si>
  <si>
    <t>かき</t>
  </si>
  <si>
    <t>すもも</t>
  </si>
  <si>
    <t>日本なし</t>
    <rPh sb="0" eb="2">
      <t>ニホン</t>
    </rPh>
    <phoneticPr fontId="1"/>
  </si>
  <si>
    <t>回</t>
    <rPh sb="0" eb="1">
      <t>カイ</t>
    </rPh>
    <phoneticPr fontId="5"/>
  </si>
  <si>
    <t>（委託者氏名）</t>
    <rPh sb="1" eb="6">
      <t>イタクシャシメイ</t>
    </rPh>
    <phoneticPr fontId="5"/>
  </si>
  <si>
    <t>（下限面積）</t>
    <rPh sb="1" eb="3">
      <t>カゲン</t>
    </rPh>
    <rPh sb="3" eb="5">
      <t>メンセキ</t>
    </rPh>
    <phoneticPr fontId="5"/>
  </si>
  <si>
    <t>ha</t>
    <phoneticPr fontId="5"/>
  </si>
  <si>
    <t>項目</t>
    <rPh sb="0" eb="2">
      <t>コウモク</t>
    </rPh>
    <phoneticPr fontId="5"/>
  </si>
  <si>
    <t>ポイント</t>
    <phoneticPr fontId="5"/>
  </si>
  <si>
    <t>点</t>
    <rPh sb="0" eb="1">
      <t>テン</t>
    </rPh>
    <phoneticPr fontId="5"/>
  </si>
  <si>
    <t>％</t>
    <phoneticPr fontId="5"/>
  </si>
  <si>
    <t>判定</t>
    <rPh sb="0" eb="2">
      <t>ハンテイ</t>
    </rPh>
    <phoneticPr fontId="5"/>
  </si>
  <si>
    <t>経営体</t>
    <rPh sb="0" eb="3">
      <t>ケイエイタイ</t>
    </rPh>
    <phoneticPr fontId="5"/>
  </si>
  <si>
    <t>〇か×を選択</t>
    <rPh sb="4" eb="6">
      <t>センタク</t>
    </rPh>
    <phoneticPr fontId="5"/>
  </si>
  <si>
    <t>合計ポイント</t>
    <rPh sb="0" eb="2">
      <t>ゴウケイ</t>
    </rPh>
    <phoneticPr fontId="5"/>
  </si>
  <si>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5"/>
  </si>
  <si>
    <t>後継者の有無</t>
    <rPh sb="0" eb="3">
      <t>コウケイシャ</t>
    </rPh>
    <rPh sb="4" eb="6">
      <t>ウム</t>
    </rPh>
    <phoneticPr fontId="5"/>
  </si>
  <si>
    <t>電話番号</t>
    <rPh sb="0" eb="4">
      <t>デンワバンゴウ</t>
    </rPh>
    <phoneticPr fontId="5"/>
  </si>
  <si>
    <t>e－mail</t>
    <phoneticPr fontId="5"/>
  </si>
  <si>
    <t>型　　式</t>
    <rPh sb="0" eb="1">
      <t>カタ</t>
    </rPh>
    <rPh sb="3" eb="4">
      <t>シキ</t>
    </rPh>
    <phoneticPr fontId="5"/>
  </si>
  <si>
    <t>（１）スピードスプレーヤの更新</t>
    <rPh sb="13" eb="15">
      <t>コウシン</t>
    </rPh>
    <phoneticPr fontId="5"/>
  </si>
  <si>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5"/>
  </si>
  <si>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5"/>
  </si>
  <si>
    <t>今後の方針</t>
    <rPh sb="0" eb="2">
      <t>コンゴ</t>
    </rPh>
    <rPh sb="3" eb="5">
      <t>ホウシン</t>
    </rPh>
    <phoneticPr fontId="5"/>
  </si>
  <si>
    <t>単独利用</t>
    <rPh sb="0" eb="4">
      <t>タンドクリヨウ</t>
    </rPh>
    <phoneticPr fontId="5"/>
  </si>
  <si>
    <t>単独利用</t>
    <rPh sb="0" eb="2">
      <t>タンドク</t>
    </rPh>
    <rPh sb="2" eb="4">
      <t>リヨウ</t>
    </rPh>
    <phoneticPr fontId="5"/>
  </si>
  <si>
    <t>（共同利用の経営体数）</t>
    <phoneticPr fontId="5"/>
  </si>
  <si>
    <t>※　合計ポイント同点時</t>
    <rPh sb="2" eb="4">
      <t>ゴウケイ</t>
    </rPh>
    <rPh sb="8" eb="11">
      <t>ドウテンジ</t>
    </rPh>
    <phoneticPr fontId="5"/>
  </si>
  <si>
    <t>５　採択ポイント</t>
    <rPh sb="2" eb="4">
      <t>サイタク</t>
    </rPh>
    <phoneticPr fontId="19"/>
  </si>
  <si>
    <t>補助率</t>
    <rPh sb="0" eb="3">
      <t>ホジョリツ</t>
    </rPh>
    <phoneticPr fontId="5"/>
  </si>
  <si>
    <t>県費</t>
    <rPh sb="0" eb="2">
      <t>ケンピ</t>
    </rPh>
    <phoneticPr fontId="5"/>
  </si>
  <si>
    <t>2/9</t>
    <phoneticPr fontId="5"/>
  </si>
  <si>
    <t>★</t>
    <phoneticPr fontId="5"/>
  </si>
  <si>
    <r>
      <t xml:space="preserve">その他
</t>
    </r>
    <r>
      <rPr>
        <sz val="10"/>
        <rFont val="ＭＳ 明朝"/>
        <family val="1"/>
        <charset val="128"/>
      </rPr>
      <t>（自己資金等）</t>
    </r>
    <rPh sb="2" eb="3">
      <t>タ</t>
    </rPh>
    <rPh sb="5" eb="9">
      <t>ジコシキン</t>
    </rPh>
    <rPh sb="9" eb="10">
      <t>ナド</t>
    </rPh>
    <phoneticPr fontId="5"/>
  </si>
  <si>
    <t>役職名</t>
    <rPh sb="0" eb="1">
      <t>ヤク</t>
    </rPh>
    <rPh sb="1" eb="2">
      <t>ショク</t>
    </rPh>
    <rPh sb="2" eb="3">
      <t>ナ</t>
    </rPh>
    <phoneticPr fontId="5"/>
  </si>
  <si>
    <t>氏名</t>
    <rPh sb="0" eb="1">
      <t>シ</t>
    </rPh>
    <rPh sb="1" eb="2">
      <t>ナ</t>
    </rPh>
    <phoneticPr fontId="5"/>
  </si>
  <si>
    <t>その他（　　　　　　）</t>
    <rPh sb="2" eb="3">
      <t>タ</t>
    </rPh>
    <phoneticPr fontId="5"/>
  </si>
  <si>
    <t>後継者氏名</t>
    <rPh sb="0" eb="3">
      <t>コウケイシャ</t>
    </rPh>
    <rPh sb="3" eb="5">
      <t>シメイ</t>
    </rPh>
    <phoneticPr fontId="5"/>
  </si>
  <si>
    <t>後継者の就農（予定）年</t>
    <rPh sb="0" eb="3">
      <t>コウケイシャ</t>
    </rPh>
    <rPh sb="4" eb="6">
      <t>シュウノウ</t>
    </rPh>
    <rPh sb="7" eb="9">
      <t>ヨテイ</t>
    </rPh>
    <rPh sb="10" eb="11">
      <t>ネン</t>
    </rPh>
    <phoneticPr fontId="5"/>
  </si>
  <si>
    <t>1/9</t>
    <phoneticPr fontId="5"/>
  </si>
  <si>
    <t>取得方法</t>
    <rPh sb="0" eb="4">
      <t>シュトクホウホウ</t>
    </rPh>
    <phoneticPr fontId="5"/>
  </si>
  <si>
    <t>４　事業費</t>
    <rPh sb="2" eb="5">
      <t>ジギョヒ</t>
    </rPh>
    <phoneticPr fontId="19"/>
  </si>
  <si>
    <t>防除作業受託</t>
    <rPh sb="0" eb="2">
      <t>ボウジョ</t>
    </rPh>
    <rPh sb="2" eb="6">
      <t>サギョウジュタク</t>
    </rPh>
    <phoneticPr fontId="5"/>
  </si>
  <si>
    <r>
      <t xml:space="preserve">栽培面積
</t>
    </r>
    <r>
      <rPr>
        <sz val="9"/>
        <rFont val="ＭＳ 明朝"/>
        <family val="1"/>
        <charset val="128"/>
      </rPr>
      <t>(所有･借地)</t>
    </r>
    <rPh sb="0" eb="4">
      <t>サイバイメンセキ</t>
    </rPh>
    <rPh sb="9" eb="11">
      <t>シャクチ</t>
    </rPh>
    <phoneticPr fontId="5"/>
  </si>
  <si>
    <t>防除作業
受託面積</t>
    <rPh sb="5" eb="7">
      <t>ジュタク</t>
    </rPh>
    <rPh sb="7" eb="9">
      <t>メンセキ</t>
    </rPh>
    <phoneticPr fontId="5"/>
  </si>
  <si>
    <t>その他ぶどう</t>
    <rPh sb="2" eb="3">
      <t>タ</t>
    </rPh>
    <phoneticPr fontId="5"/>
  </si>
  <si>
    <t>栽培面積及び防除作業受託面積の増加率</t>
    <rPh sb="0" eb="4">
      <t>サイバイメンセキ</t>
    </rPh>
    <rPh sb="4" eb="5">
      <t>オヨ</t>
    </rPh>
    <rPh sb="6" eb="12">
      <t>ボウジョサギョウジュタク</t>
    </rPh>
    <rPh sb="12" eb="14">
      <t>メンセキ</t>
    </rPh>
    <phoneticPr fontId="5"/>
  </si>
  <si>
    <t>（うち共同利用に供する台数</t>
    <rPh sb="3" eb="7">
      <t>キョウドウリヨウ</t>
    </rPh>
    <rPh sb="8" eb="9">
      <t>キョウ</t>
    </rPh>
    <rPh sb="11" eb="13">
      <t>ダイスウ</t>
    </rPh>
    <phoneticPr fontId="5"/>
  </si>
  <si>
    <t>）</t>
    <phoneticPr fontId="5"/>
  </si>
  <si>
    <t>単位面積あたりの事業費（円／ａ）
※　（事業費(税込)／令和８年度の延べ散布面積）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</si>
  <si>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円／ａ</t>
    <rPh sb="0" eb="1">
      <t>エン</t>
    </rPh>
    <phoneticPr fontId="5"/>
  </si>
  <si>
    <t>標準散布
回　　数</t>
    <rPh sb="0" eb="2">
      <t>ヒョウジュン</t>
    </rPh>
    <rPh sb="2" eb="4">
      <t>サンプ</t>
    </rPh>
    <rPh sb="5" eb="6">
      <t>カイ</t>
    </rPh>
    <rPh sb="8" eb="9">
      <t>スウ</t>
    </rPh>
    <phoneticPr fontId="5"/>
  </si>
  <si>
    <t>延べ散布
面　　積</t>
    <rPh sb="0" eb="1">
      <t>ノ</t>
    </rPh>
    <rPh sb="2" eb="4">
      <t>サンプ</t>
    </rPh>
    <rPh sb="5" eb="6">
      <t>メン</t>
    </rPh>
    <rPh sb="8" eb="9">
      <t>セキ</t>
    </rPh>
    <phoneticPr fontId="5"/>
  </si>
  <si>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5"/>
  </si>
  <si>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5"/>
  </si>
  <si>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5"/>
  </si>
  <si>
    <t>更新するスピードスプレーヤの令和６年度までの使用年数</t>
    <rPh sb="18" eb="19">
      <t>ド</t>
    </rPh>
    <phoneticPr fontId="5"/>
  </si>
  <si>
    <t>山形県特定農業機械導入基準に定める下限面積に対する延べ散布面積（令和８年度）の割合</t>
    <rPh sb="32" eb="34">
      <t>レイワ</t>
    </rPh>
    <rPh sb="35" eb="37">
      <t>ネンド</t>
    </rPh>
    <phoneticPr fontId="5"/>
  </si>
  <si>
    <t>事業実施主体名</t>
    <rPh sb="0" eb="6">
      <t>ジジ</t>
    </rPh>
    <rPh sb="6" eb="7">
      <t>ナ</t>
    </rPh>
    <phoneticPr fontId="19"/>
  </si>
  <si>
    <t>区分</t>
    <rPh sb="0" eb="2">
      <t>クブン</t>
    </rPh>
    <phoneticPr fontId="19"/>
  </si>
  <si>
    <t>従業員数又は構成経営体数</t>
    <rPh sb="0" eb="4">
      <t>ジュウギョウインスウ</t>
    </rPh>
    <rPh sb="4" eb="5">
      <t>マタ</t>
    </rPh>
    <rPh sb="6" eb="8">
      <t>コウセイ</t>
    </rPh>
    <rPh sb="8" eb="11">
      <t>ケイエイタイ</t>
    </rPh>
    <rPh sb="11" eb="12">
      <t>スウ</t>
    </rPh>
    <phoneticPr fontId="5"/>
  </si>
  <si>
    <t>（うち認定農業者である経営体数）</t>
    <rPh sb="3" eb="8">
      <t>ニンテイノウギョウシャ</t>
    </rPh>
    <rPh sb="11" eb="14">
      <t>ケイエイタイ</t>
    </rPh>
    <rPh sb="14" eb="15">
      <t>スウ</t>
    </rPh>
    <phoneticPr fontId="5"/>
  </si>
  <si>
    <t>名</t>
    <rPh sb="0" eb="1">
      <t>ナ</t>
    </rPh>
    <phoneticPr fontId="5"/>
  </si>
  <si>
    <t>―</t>
    <phoneticPr fontId="5"/>
  </si>
  <si>
    <t>※　「（うち認定農業者である経営体数）」欄は、「区分」欄が「農業者の組織する団体」である場合に記載すること</t>
    <rPh sb="6" eb="11">
      <t>ニンテイノウギョウシャ</t>
    </rPh>
    <rPh sb="14" eb="18">
      <t>ケイエイタイスウ</t>
    </rPh>
    <rPh sb="20" eb="21">
      <t>ラン</t>
    </rPh>
    <rPh sb="24" eb="26">
      <t>クブン</t>
    </rPh>
    <rPh sb="27" eb="28">
      <t>ラン</t>
    </rPh>
    <rPh sb="30" eb="33">
      <t>ノウギョウシャ</t>
    </rPh>
    <rPh sb="34" eb="36">
      <t>ソシキ</t>
    </rPh>
    <rPh sb="38" eb="40">
      <t>ダンタイ</t>
    </rPh>
    <rPh sb="44" eb="46">
      <t>バアイ</t>
    </rPh>
    <rPh sb="47" eb="49">
      <t>キサイ</t>
    </rPh>
    <phoneticPr fontId="19"/>
  </si>
  <si>
    <t>納品(予定)日</t>
    <rPh sb="0" eb="2">
      <t>ノウヒン</t>
    </rPh>
    <rPh sb="3" eb="5">
      <t>ヨテイ</t>
    </rPh>
    <rPh sb="6" eb="7">
      <t>ビ</t>
    </rPh>
    <phoneticPr fontId="5"/>
  </si>
  <si>
    <t>令和</t>
    <rPh sb="0" eb="2">
      <t>レイワ</t>
    </rPh>
    <phoneticPr fontId="5"/>
  </si>
  <si>
    <t>処分(予定)日</t>
    <rPh sb="0" eb="2">
      <t>ショブン</t>
    </rPh>
    <rPh sb="3" eb="5">
      <t>ヨテイ</t>
    </rPh>
    <rPh sb="6" eb="7">
      <t>ビ</t>
    </rPh>
    <phoneticPr fontId="5"/>
  </si>
  <si>
    <t>更新
１台目</t>
    <rPh sb="0" eb="2">
      <t>コウシン</t>
    </rPh>
    <rPh sb="4" eb="6">
      <t>ダイメ</t>
    </rPh>
    <phoneticPr fontId="5"/>
  </si>
  <si>
    <t>更新
２台目</t>
    <rPh sb="0" eb="2">
      <t>コウシン</t>
    </rPh>
    <rPh sb="4" eb="6">
      <t>ダイメ</t>
    </rPh>
    <phoneticPr fontId="5"/>
  </si>
  <si>
    <t>更新
３台目</t>
    <rPh sb="0" eb="2">
      <t>コウシン</t>
    </rPh>
    <rPh sb="4" eb="6">
      <t>ダイメ</t>
    </rPh>
    <phoneticPr fontId="5"/>
  </si>
  <si>
    <t>更新１台目</t>
    <rPh sb="0" eb="2">
      <t>コウシン</t>
    </rPh>
    <rPh sb="3" eb="5">
      <t>ダイメ</t>
    </rPh>
    <phoneticPr fontId="5"/>
  </si>
  <si>
    <t>更新２台目</t>
    <rPh sb="0" eb="2">
      <t>コウシン</t>
    </rPh>
    <rPh sb="3" eb="5">
      <t>ダイメ</t>
    </rPh>
    <phoneticPr fontId="5"/>
  </si>
  <si>
    <t>更新３台目</t>
    <rPh sb="0" eb="2">
      <t>コウシン</t>
    </rPh>
    <rPh sb="3" eb="5">
      <t>ダイメ</t>
    </rPh>
    <phoneticPr fontId="5"/>
  </si>
  <si>
    <t>区分</t>
    <phoneticPr fontId="5"/>
  </si>
  <si>
    <t>合計</t>
    <rPh sb="0" eb="1">
      <t>ゴウ</t>
    </rPh>
    <rPh sb="1" eb="2">
      <t>ケイ</t>
    </rPh>
    <phoneticPr fontId="12"/>
  </si>
  <si>
    <t>備考</t>
    <phoneticPr fontId="5"/>
  </si>
  <si>
    <t>本年度予算（精算）額</t>
    <rPh sb="6" eb="8">
      <t>セイサン</t>
    </rPh>
    <rPh sb="9" eb="10">
      <t>ガク</t>
    </rPh>
    <phoneticPr fontId="5"/>
  </si>
  <si>
    <t>持続できる果樹産地緊急
支援事業</t>
    <rPh sb="0" eb="2">
      <t>ジゾク</t>
    </rPh>
    <rPh sb="5" eb="7">
      <t>カジュ</t>
    </rPh>
    <rPh sb="7" eb="9">
      <t>サンチ</t>
    </rPh>
    <rPh sb="9" eb="11">
      <t>キンキュウ</t>
    </rPh>
    <rPh sb="12" eb="14">
      <t>シエン</t>
    </rPh>
    <rPh sb="14" eb="16">
      <t>ジギョウ</t>
    </rPh>
    <phoneticPr fontId="12"/>
  </si>
  <si>
    <t>（３）見積書</t>
    <rPh sb="3" eb="6">
      <t>ミツモリショ</t>
    </rPh>
    <phoneticPr fontId="19"/>
  </si>
  <si>
    <t>（４）導入するスピードスプレーヤの性能が確認できる資料（カタログ等）</t>
    <rPh sb="3" eb="5">
      <t>ドウニュウ</t>
    </rPh>
    <rPh sb="17" eb="19">
      <t>セイノウ</t>
    </rPh>
    <rPh sb="20" eb="22">
      <t>カクニン</t>
    </rPh>
    <rPh sb="25" eb="27">
      <t>シリョウ</t>
    </rPh>
    <rPh sb="32" eb="33">
      <t>ナド</t>
    </rPh>
    <phoneticPr fontId="19"/>
  </si>
  <si>
    <t>（５）その他知事が指示する資料</t>
    <rPh sb="5" eb="6">
      <t>タ</t>
    </rPh>
    <rPh sb="6" eb="8">
      <t>チジ</t>
    </rPh>
    <rPh sb="9" eb="11">
      <t>シジ</t>
    </rPh>
    <rPh sb="13" eb="15">
      <t>シリョウ</t>
    </rPh>
    <phoneticPr fontId="19"/>
  </si>
  <si>
    <t>（６）事業を実施したことが確認できる資料（納品書、写真等）</t>
    <rPh sb="3" eb="5">
      <t>ジギョウ</t>
    </rPh>
    <rPh sb="6" eb="8">
      <t>ジッシ</t>
    </rPh>
    <rPh sb="13" eb="15">
      <t>カクニン</t>
    </rPh>
    <rPh sb="18" eb="20">
      <t>シリョウ</t>
    </rPh>
    <rPh sb="21" eb="24">
      <t>ノウヒンショ</t>
    </rPh>
    <rPh sb="25" eb="27">
      <t>シャシン</t>
    </rPh>
    <rPh sb="27" eb="28">
      <t>ナド</t>
    </rPh>
    <phoneticPr fontId="19"/>
  </si>
  <si>
    <t>（７）中古のスピードスプレーヤを導入した場合は、残存年数が確認できる資料（メーカーの意見書等）</t>
    <rPh sb="3" eb="5">
      <t>チュウコ</t>
    </rPh>
    <rPh sb="16" eb="18">
      <t>ドウニュウ</t>
    </rPh>
    <rPh sb="20" eb="22">
      <t>バアイ</t>
    </rPh>
    <rPh sb="24" eb="26">
      <t>ザンゾン</t>
    </rPh>
    <rPh sb="26" eb="28">
      <t>ネンスウ</t>
    </rPh>
    <phoneticPr fontId="19"/>
  </si>
  <si>
    <t>（８）農機具共済、動産総合保険等の保険に加入したことが確認できる資料</t>
    <rPh sb="3" eb="6">
      <t>ノウキグ</t>
    </rPh>
    <rPh sb="6" eb="8">
      <t>キョウサイ</t>
    </rPh>
    <rPh sb="9" eb="11">
      <t>ドウサン</t>
    </rPh>
    <rPh sb="11" eb="13">
      <t>ソウゴウ</t>
    </rPh>
    <rPh sb="13" eb="15">
      <t>ホケン</t>
    </rPh>
    <rPh sb="15" eb="16">
      <t>トウ</t>
    </rPh>
    <rPh sb="17" eb="19">
      <t>ホケン</t>
    </rPh>
    <rPh sb="20" eb="22">
      <t>カニュウ</t>
    </rPh>
    <rPh sb="27" eb="29">
      <t>カクニン</t>
    </rPh>
    <rPh sb="32" eb="34">
      <t>シリョウ</t>
    </rPh>
    <phoneticPr fontId="19"/>
  </si>
  <si>
    <t>（９）65歳以上かつ後継者が未定である場合は、園地の継承に向け市町村等へ園地の情報提供を行ったことが確認できる資料</t>
    <rPh sb="5" eb="6">
      <t>サイ</t>
    </rPh>
    <rPh sb="6" eb="8">
      <t>イジョウ</t>
    </rPh>
    <rPh sb="10" eb="13">
      <t>コウケイシャ</t>
    </rPh>
    <rPh sb="14" eb="16">
      <t>ミテイ</t>
    </rPh>
    <rPh sb="19" eb="21">
      <t>バアイ</t>
    </rPh>
    <rPh sb="23" eb="25">
      <t>エンチ</t>
    </rPh>
    <rPh sb="26" eb="28">
      <t>ケイショウ</t>
    </rPh>
    <rPh sb="29" eb="30">
      <t>ム</t>
    </rPh>
    <rPh sb="31" eb="34">
      <t>シチョウソン</t>
    </rPh>
    <rPh sb="34" eb="35">
      <t>トウ</t>
    </rPh>
    <rPh sb="36" eb="38">
      <t>エンチ</t>
    </rPh>
    <rPh sb="39" eb="43">
      <t>ジョテイ</t>
    </rPh>
    <rPh sb="44" eb="45">
      <t>オコナ</t>
    </rPh>
    <rPh sb="50" eb="52">
      <t>カクニン</t>
    </rPh>
    <rPh sb="55" eb="57">
      <t>シリョウ</t>
    </rPh>
    <phoneticPr fontId="19"/>
  </si>
  <si>
    <t>　　※　（８）（９）については、実績報告時点で加入又は情報提供が終了していない場合は、翌年度の報告時までに提出すること</t>
    <rPh sb="16" eb="20">
      <t>ジホウ</t>
    </rPh>
    <rPh sb="20" eb="22">
      <t>ジテン</t>
    </rPh>
    <rPh sb="23" eb="25">
      <t>カニュウ</t>
    </rPh>
    <rPh sb="25" eb="26">
      <t>マタ</t>
    </rPh>
    <rPh sb="27" eb="31">
      <t>ジョテイ</t>
    </rPh>
    <rPh sb="32" eb="34">
      <t>シュウリョウ</t>
    </rPh>
    <rPh sb="39" eb="41">
      <t>バアイ</t>
    </rPh>
    <rPh sb="43" eb="46">
      <t>ヨクネンド</t>
    </rPh>
    <rPh sb="47" eb="50">
      <t>ホウコクジ</t>
    </rPh>
    <rPh sb="53" eb="55">
      <t>テイスツ</t>
    </rPh>
    <phoneticPr fontId="5"/>
  </si>
  <si>
    <t>団体名</t>
    <rPh sb="0" eb="2">
      <t>ダンタイ</t>
    </rPh>
    <rPh sb="2" eb="3">
      <t>メイ</t>
    </rPh>
    <phoneticPr fontId="19"/>
  </si>
  <si>
    <t>代表者役職名</t>
    <rPh sb="0" eb="3">
      <t>ダイヒョウシャ</t>
    </rPh>
    <rPh sb="3" eb="4">
      <t>ヤク</t>
    </rPh>
    <rPh sb="4" eb="5">
      <t>ショク</t>
    </rPh>
    <rPh sb="5" eb="6">
      <t>ナ</t>
    </rPh>
    <phoneticPr fontId="5"/>
  </si>
  <si>
    <t>代表者氏名</t>
    <rPh sb="0" eb="3">
      <t>ダイヒョウシャ</t>
    </rPh>
    <rPh sb="3" eb="4">
      <t>シ</t>
    </rPh>
    <rPh sb="4" eb="5">
      <t>ナ</t>
    </rPh>
    <phoneticPr fontId="5"/>
  </si>
  <si>
    <t>団体情報</t>
    <rPh sb="0" eb="2">
      <t>ダンタイ</t>
    </rPh>
    <rPh sb="2" eb="4">
      <t>ジョウホウ</t>
    </rPh>
    <phoneticPr fontId="19"/>
  </si>
  <si>
    <t>構成員数</t>
    <rPh sb="0" eb="4">
      <t>コウセイインスウ</t>
    </rPh>
    <phoneticPr fontId="5"/>
  </si>
  <si>
    <t>（構成員のうち、認定農業者の数）</t>
    <rPh sb="1" eb="4">
      <t>コウセイイン</t>
    </rPh>
    <rPh sb="8" eb="13">
      <t>ニンテイノウギョウシャ</t>
    </rPh>
    <rPh sb="14" eb="15">
      <t>カズ</t>
    </rPh>
    <phoneticPr fontId="5"/>
  </si>
  <si>
    <t>※構成員数が2名の場合に記載</t>
    <rPh sb="1" eb="5">
      <t>コウセイインスウ</t>
    </rPh>
    <rPh sb="7" eb="8">
      <t>ナ</t>
    </rPh>
    <rPh sb="9" eb="11">
      <t>バアイ</t>
    </rPh>
    <rPh sb="12" eb="14">
      <t>キサイ</t>
    </rPh>
    <phoneticPr fontId="5"/>
  </si>
  <si>
    <t>氏名</t>
    <rPh sb="0" eb="1">
      <t>ウジ</t>
    </rPh>
    <rPh sb="1" eb="2">
      <t>メイ</t>
    </rPh>
    <phoneticPr fontId="19"/>
  </si>
  <si>
    <t>後継者情報</t>
    <rPh sb="0" eb="3">
      <t>コウケイシャ</t>
    </rPh>
    <rPh sb="3" eb="5">
      <t>ジョウホウ</t>
    </rPh>
    <phoneticPr fontId="5"/>
  </si>
  <si>
    <t>認定農業者該当</t>
    <rPh sb="0" eb="5">
      <t>ニンテイノウギョウシャ</t>
    </rPh>
    <rPh sb="5" eb="7">
      <t>ガイトウ</t>
    </rPh>
    <phoneticPr fontId="5"/>
  </si>
  <si>
    <t>住所</t>
    <rPh sb="0" eb="2">
      <t>ジュウショ</t>
    </rPh>
    <phoneticPr fontId="19"/>
  </si>
  <si>
    <t>共同利用の参加人数（１台当たり）
※　農業法人の場合は必ず「×」を選択</t>
    <rPh sb="19" eb="23">
      <t>ノウギョウホウジン</t>
    </rPh>
    <rPh sb="24" eb="26">
      <t>バアイ</t>
    </rPh>
    <rPh sb="27" eb="28">
      <t>カナラ</t>
    </rPh>
    <rPh sb="33" eb="35">
      <t>センタク</t>
    </rPh>
    <phoneticPr fontId="5"/>
  </si>
  <si>
    <t>：</t>
    <phoneticPr fontId="5"/>
  </si>
  <si>
    <t>（１）スピードスプレーヤの更新　⇒　総括票のとおり</t>
    <rPh sb="13" eb="15">
      <t>コウシン</t>
    </rPh>
    <rPh sb="18" eb="21">
      <t>ソウカツヒョウ</t>
    </rPh>
    <phoneticPr fontId="5"/>
  </si>
  <si>
    <t>５　採択ポイント　⇒　総括票のとおり</t>
    <rPh sb="2" eb="4">
      <t>サイタク</t>
    </rPh>
    <rPh sb="11" eb="14">
      <t>ソウカツヒョウ</t>
    </rPh>
    <phoneticPr fontId="19"/>
  </si>
  <si>
    <t>４　事業費　⇒　総括票のとおり</t>
    <rPh sb="2" eb="5">
      <t>ジギョヒ</t>
    </rPh>
    <rPh sb="8" eb="11">
      <t>ソウカツヒョウ</t>
    </rPh>
    <phoneticPr fontId="19"/>
  </si>
  <si>
    <t>１　構成員概要</t>
    <rPh sb="2" eb="5">
      <t>コウセイイン</t>
    </rPh>
    <rPh sb="5" eb="7">
      <t>ガイヨウ</t>
    </rPh>
    <phoneticPr fontId="19"/>
  </si>
  <si>
    <t>共同利用の構成員数</t>
    <rPh sb="0" eb="4">
      <t>キョウドウリヨウ</t>
    </rPh>
    <rPh sb="5" eb="8">
      <t>コウセイイン</t>
    </rPh>
    <rPh sb="8" eb="9">
      <t>スウ</t>
    </rPh>
    <phoneticPr fontId="5"/>
  </si>
  <si>
    <r>
      <t>持続できる果樹産地緊急支援事業　要望調査票</t>
    </r>
    <r>
      <rPr>
        <sz val="14"/>
        <color rgb="FFFF0000"/>
        <rFont val="ＭＳ 明朝"/>
        <family val="1"/>
        <charset val="128"/>
      </rPr>
      <t>【農業者団体（共同利用あり）・総括票】</t>
    </r>
    <rPh sb="0" eb="2">
      <t>ジゾ</t>
    </rPh>
    <rPh sb="16" eb="21">
      <t>ヨウボウチョウサヒョウ</t>
    </rPh>
    <rPh sb="24" eb="25">
      <t>シャ</t>
    </rPh>
    <rPh sb="25" eb="27">
      <t>ダンタイ</t>
    </rPh>
    <rPh sb="28" eb="32">
      <t>キョウドウリヨウ</t>
    </rPh>
    <rPh sb="36" eb="38">
      <t>ソウカツ</t>
    </rPh>
    <rPh sb="38" eb="39">
      <t>ヒョウ</t>
    </rPh>
    <phoneticPr fontId="19"/>
  </si>
  <si>
    <t>様式１②（農業者団体（共同利用あり）の場合）</t>
    <rPh sb="0" eb="2">
      <t>ヨウシキ</t>
    </rPh>
    <rPh sb="5" eb="8">
      <t>ノウギョウシャ</t>
    </rPh>
    <rPh sb="8" eb="10">
      <t>ダンタイ</t>
    </rPh>
    <rPh sb="11" eb="13">
      <t>キョウドウ</t>
    </rPh>
    <rPh sb="13" eb="15">
      <t>リヨウ</t>
    </rPh>
    <rPh sb="19" eb="21">
      <t>バアイ</t>
    </rPh>
    <phoneticPr fontId="5"/>
  </si>
  <si>
    <r>
      <t>持続できる果樹産地緊急支援事業　要望調査票</t>
    </r>
    <r>
      <rPr>
        <sz val="14"/>
        <color rgb="FFFF0000"/>
        <rFont val="ＭＳ 明朝"/>
        <family val="1"/>
        <charset val="128"/>
      </rPr>
      <t>【農業者団体（共同利用あり）・個票①】</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</si>
  <si>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【農業者団体（共同利用あり）・個票②】</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</si>
  <si>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【農業者団体（共同利用あり）・個票③】</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</si>
  <si>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【農業者団体（共同利用あり）・個票④】</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</si>
  <si>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【農業者団体（共同利用あり）・個票⑤】</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</si>
  <si>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【農業者団体（共同利用あり）・個票⑥】</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</si>
  <si>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【農業者団体（共同利用あり）・個票⑦】</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</si>
  <si>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【農業者団体（共同利用あり）・個票⑧】</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</si>
  <si>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【農業者団体（共同利用あり）・個票⑨】</t>
    </r>
    <rPh sb="0" eb="2">
      <t>ジゾ</t>
    </rPh>
    <rPh sb="16" eb="21">
      <t>ヨウボウチョウサヒョウ</t>
    </rPh>
    <rPh sb="24" eb="25">
      <t>シャ</t>
    </rPh>
    <rPh sb="25" eb="27">
      <t>ダンタイ</t>
    </rPh>
    <rPh sb="28" eb="32">
      <t>キョウドウリヨウ</t>
    </rPh>
    <rPh sb="36" eb="38">
      <t>コヒョウ</t>
    </rPh>
    <phoneticPr fontId="19"/>
  </si>
  <si>
    <r>
      <t>持続できる果樹産地緊急支援事業　要望調査票</t>
    </r>
    <r>
      <rPr>
        <sz val="14"/>
        <color rgb="FFFF0000"/>
        <rFont val="ＭＳ 明朝"/>
        <family val="1"/>
        <charset val="128"/>
      </rPr>
      <t>【農業者団体（共同利用あり）・個票⑩】</t>
    </r>
    <rPh sb="0" eb="2">
      <t>ジゾ</t>
    </rPh>
    <rPh sb="16" eb="21">
      <t>ヨウボウチョウサヒョウ</t>
    </rPh>
    <rPh sb="24" eb="25">
      <t>シャ</t>
    </rPh>
    <rPh sb="25" eb="27">
      <t>ダンタイ</t>
    </rPh>
    <rPh sb="28" eb="32">
      <t>キョウドウリヨウ</t>
    </rPh>
    <rPh sb="36" eb="38">
      <t>コヒョウ</t>
    </rPh>
    <phoneticPr fontId="19"/>
  </si>
  <si>
    <r>
      <t xml:space="preserve">共同利用の参加人数（１台当たり）
</t>
    </r>
    <r>
      <rPr>
        <sz val="11"/>
        <color rgb="FFFF0000"/>
        <rFont val="ＭＳ 明朝"/>
        <family val="1"/>
        <charset val="128"/>
      </rPr>
      <t>※　共同利用を行う場合であっても、必ずしも「〇」を選択する必要はない
　　（有利となる方を選択することができる）</t>
    </r>
    <rPh sb="19" eb="23">
      <t>キョウドウリヨウ</t>
    </rPh>
    <rPh sb="24" eb="25">
      <t>オコナ</t>
    </rPh>
    <rPh sb="26" eb="28">
      <t>バアイ</t>
    </rPh>
    <rPh sb="34" eb="35">
      <t>カナラ</t>
    </rPh>
    <rPh sb="42" eb="44">
      <t>センタク</t>
    </rPh>
    <rPh sb="46" eb="48">
      <t>ヒツヨウ</t>
    </rPh>
    <rPh sb="55" eb="57">
      <t>ユウリ</t>
    </rPh>
    <rPh sb="60" eb="61">
      <t>ホウ</t>
    </rPh>
    <rPh sb="62" eb="64">
      <t>センタク</t>
    </rPh>
    <phoneticPr fontId="5"/>
  </si>
  <si>
    <r>
      <t xml:space="preserve">栽培面積及び防除作業受託面積の増加率
</t>
    </r>
    <r>
      <rPr>
        <sz val="11"/>
        <color rgb="FFFF0000"/>
        <rFont val="ＭＳ 明朝"/>
        <family val="1"/>
        <charset val="128"/>
      </rPr>
      <t>※　共同利用を行う場合であっても、「○」を選択することができる
　　（有利となる方を選択することができる）</t>
    </r>
    <rPh sb="0" eb="4">
      <t>サイバイメンセキ</t>
    </rPh>
    <rPh sb="4" eb="5">
      <t>オヨ</t>
    </rPh>
    <rPh sb="6" eb="12">
      <t>ボウジョサギョウジュタク</t>
    </rPh>
    <rPh sb="12" eb="14">
      <t>メンセキ</t>
    </rPh>
    <rPh sb="21" eb="25">
      <t>キョウドウリヨウ</t>
    </rPh>
    <rPh sb="26" eb="27">
      <t>オコナ</t>
    </rPh>
    <rPh sb="28" eb="30">
      <t>バアイ</t>
    </rPh>
    <rPh sb="40" eb="42">
      <t>センタク</t>
    </rPh>
    <phoneticPr fontId="5"/>
  </si>
  <si>
    <t>別記様式第２号</t>
    <rPh sb="0" eb="2">
      <t>ベッキ</t>
    </rPh>
    <rPh sb="2" eb="4">
      <t>ヨウシキ</t>
    </rPh>
    <rPh sb="4" eb="5">
      <t>ダイ</t>
    </rPh>
    <rPh sb="6" eb="7">
      <t>ゴウ</t>
    </rPh>
    <phoneticPr fontId="19"/>
  </si>
  <si>
    <t>山形県持続できる果樹産地緊急支援事業費補助金　事業計画（実績）書</t>
    <rPh sb="0" eb="2">
      <t>ヤマガタ</t>
    </rPh>
    <rPh sb="2" eb="3">
      <t>ケン</t>
    </rPh>
    <rPh sb="3" eb="5">
      <t>ジゾ</t>
    </rPh>
    <rPh sb="18" eb="19">
      <t>ヒ</t>
    </rPh>
    <rPh sb="19" eb="22">
      <t>ホジョキン</t>
    </rPh>
    <rPh sb="23" eb="25">
      <t>ジギョウ</t>
    </rPh>
    <rPh sb="25" eb="27">
      <t>ケイカク</t>
    </rPh>
    <rPh sb="28" eb="30">
      <t>ジッセキ</t>
    </rPh>
    <rPh sb="31" eb="32">
      <t>ショ</t>
    </rPh>
    <phoneticPr fontId="19"/>
  </si>
  <si>
    <t>別記様式第３号</t>
    <rPh sb="0" eb="2">
      <t>ベッキ</t>
    </rPh>
    <rPh sb="2" eb="4">
      <t>ヨウシキ</t>
    </rPh>
    <rPh sb="4" eb="5">
      <t>ダイ</t>
    </rPh>
    <rPh sb="6" eb="7">
      <t>ゴウ</t>
    </rPh>
    <phoneticPr fontId="6"/>
  </si>
  <si>
    <t>※１ 青色は自動の数式が入っていますので入力不要です</t>
    <rPh sb="3" eb="5">
      <t>アオイロ</t>
    </rPh>
    <rPh sb="6" eb="8">
      <t>ジドウ</t>
    </rPh>
    <rPh sb="9" eb="11">
      <t>スウシキ</t>
    </rPh>
    <rPh sb="12" eb="13">
      <t>ハイ</t>
    </rPh>
    <rPh sb="20" eb="22">
      <t>ニュウリョク</t>
    </rPh>
    <rPh sb="22" eb="24">
      <t>フヨウ</t>
    </rPh>
    <phoneticPr fontId="5"/>
  </si>
  <si>
    <t>※２ ピンク色部分について手入力をお願いします</t>
    <rPh sb="6" eb="7">
      <t>イロ</t>
    </rPh>
    <rPh sb="7" eb="9">
      <t>ブブン</t>
    </rPh>
    <rPh sb="13" eb="16">
      <t>テニュウリョク</t>
    </rPh>
    <rPh sb="18" eb="19">
      <t>ネガ</t>
    </rPh>
    <phoneticPr fontId="5"/>
  </si>
  <si>
    <t>※　実績値は、山形県持続できる果樹産地緊急支援事業費補助金交付要綱第６条に定める報告の際に記載して提出すること</t>
    <rPh sb="2" eb="5">
      <t>ジッセキチ</t>
    </rPh>
    <rPh sb="7" eb="10">
      <t>ヤマガタケン</t>
    </rPh>
    <rPh sb="10" eb="25">
      <t>ss</t>
    </rPh>
    <rPh sb="25" eb="29">
      <t>ヒホジョキン</t>
    </rPh>
    <rPh sb="29" eb="33">
      <t>コウフヨウコウ</t>
    </rPh>
    <rPh sb="33" eb="34">
      <t>ダイ</t>
    </rPh>
    <rPh sb="35" eb="36">
      <t>ジョウ</t>
    </rPh>
    <rPh sb="37" eb="38">
      <t>サダ</t>
    </rPh>
    <rPh sb="40" eb="42">
      <t>ホウコク</t>
    </rPh>
    <rPh sb="43" eb="44">
      <t>サイ</t>
    </rPh>
    <rPh sb="45" eb="47">
      <t>キサイ</t>
    </rPh>
    <rPh sb="49" eb="51">
      <t>テイスツ</t>
    </rPh>
    <phoneticPr fontId="5"/>
  </si>
  <si>
    <t>現状値（令和７年度）</t>
    <rPh sb="0" eb="3">
      <t>ゲンジョウチ</t>
    </rPh>
    <rPh sb="4" eb="6">
      <t>レイワ</t>
    </rPh>
    <rPh sb="7" eb="9">
      <t>ネンド</t>
    </rPh>
    <phoneticPr fontId="5"/>
  </si>
  <si>
    <t>目標値（令和９年度）</t>
    <rPh sb="0" eb="3">
      <t>モクヒョウチ</t>
    </rPh>
    <rPh sb="4" eb="6">
      <t>レイワ</t>
    </rPh>
    <rPh sb="7" eb="9">
      <t>ネンド</t>
    </rPh>
    <phoneticPr fontId="5"/>
  </si>
  <si>
    <t>農業者の組織する団体</t>
    <phoneticPr fontId="5"/>
  </si>
  <si>
    <t>※R8.3.1時点の年齢が65歳以上の場合は必ず選択</t>
    <rPh sb="19" eb="21">
      <t>バアイ</t>
    </rPh>
    <rPh sb="22" eb="23">
      <t>カナラ</t>
    </rPh>
    <rPh sb="24" eb="26">
      <t>センタク</t>
    </rPh>
    <phoneticPr fontId="5"/>
  </si>
  <si>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5"/>
  </si>
  <si>
    <t>（２）スピードスプレーヤの既存所有状況（R7時点）　⇒　総括票のとおり</t>
    <rPh sb="13" eb="15">
      <t>キソン</t>
    </rPh>
    <rPh sb="15" eb="19">
      <t>ショユウジョウキョウ</t>
    </rPh>
    <rPh sb="22" eb="24">
      <t>ジテン</t>
    </rPh>
    <rPh sb="28" eb="31">
      <t>ソウカツヒョウ</t>
    </rPh>
    <phoneticPr fontId="5"/>
  </si>
  <si>
    <t>（３）スピードスプレーヤの所有計画（R9見込み）　⇒　総括票のとおり</t>
    <rPh sb="13" eb="15">
      <t>ショユウ</t>
    </rPh>
    <rPh sb="15" eb="17">
      <t>ケイッカウ</t>
    </rPh>
    <rPh sb="20" eb="22">
      <t>ミコ</t>
    </rPh>
    <rPh sb="27" eb="30">
      <t>ソウカツヒョウ</t>
    </rPh>
    <phoneticPr fontId="5"/>
  </si>
  <si>
    <t>（４）使用樹種・面積（R7→R9）</t>
    <rPh sb="3" eb="5">
      <t>シヨウ</t>
    </rPh>
    <rPh sb="5" eb="7">
      <t>ジュシュ</t>
    </rPh>
    <rPh sb="8" eb="10">
      <t>メンセキ</t>
    </rPh>
    <phoneticPr fontId="5"/>
  </si>
  <si>
    <t>現状面積(令和７年度)</t>
    <rPh sb="0" eb="2">
      <t>ゲンジョウ</t>
    </rPh>
    <rPh sb="2" eb="4">
      <t>メンセキ</t>
    </rPh>
    <rPh sb="5" eb="7">
      <t>レイワ</t>
    </rPh>
    <rPh sb="8" eb="10">
      <t>ネンド</t>
    </rPh>
    <phoneticPr fontId="5"/>
  </si>
  <si>
    <t>目標面積(令和９年度)</t>
    <rPh sb="0" eb="2">
      <t>モクヒョウ</t>
    </rPh>
    <rPh sb="2" eb="4">
      <t>メンセキ</t>
    </rPh>
    <rPh sb="5" eb="7">
      <t>レイワ</t>
    </rPh>
    <rPh sb="8" eb="10">
      <t>ネンド</t>
    </rPh>
    <phoneticPr fontId="5"/>
  </si>
  <si>
    <t>増減（令和７年度→令和９年度）</t>
    <rPh sb="0" eb="2">
      <t>ゾウゲン</t>
    </rPh>
    <rPh sb="3" eb="5">
      <t>レイワ</t>
    </rPh>
    <rPh sb="6" eb="8">
      <t>ネンド</t>
    </rPh>
    <rPh sb="9" eb="11">
      <t>レイワ</t>
    </rPh>
    <rPh sb="12" eb="14">
      <t>ネンド</t>
    </rPh>
    <phoneticPr fontId="5"/>
  </si>
  <si>
    <t>R8.3.1時点の年齢</t>
    <rPh sb="6" eb="8">
      <t>ジテン</t>
    </rPh>
    <rPh sb="9" eb="11">
      <t>ネンレイ</t>
    </rPh>
    <phoneticPr fontId="5"/>
  </si>
  <si>
    <t>（２）スピードスプレーヤの既存所有状況（R7時点）</t>
    <rPh sb="13" eb="15">
      <t>キソン</t>
    </rPh>
    <rPh sb="15" eb="19">
      <t>ショユウジョウキョウ</t>
    </rPh>
    <rPh sb="22" eb="24">
      <t>ジテン</t>
    </rPh>
    <phoneticPr fontId="5"/>
  </si>
  <si>
    <t>（３）スピードスプレーヤの所有計画（R9見込み）</t>
    <rPh sb="13" eb="15">
      <t>ショユウ</t>
    </rPh>
    <rPh sb="15" eb="17">
      <t>ケイッカウ</t>
    </rPh>
    <rPh sb="20" eb="22">
      <t>ミコ</t>
    </rPh>
    <phoneticPr fontId="5"/>
  </si>
  <si>
    <t>山形県特定農業機械導入基準に定める下限面積に対する延べ散布面積（令和９年度）の割合</t>
    <rPh sb="32" eb="34">
      <t>レイワ</t>
    </rPh>
    <rPh sb="35" eb="37">
      <t>ネンド</t>
    </rPh>
    <phoneticPr fontId="5"/>
  </si>
  <si>
    <t>更新するスピードスプレーヤの令和７年度までの使用年数</t>
    <rPh sb="18" eb="19">
      <t>ド</t>
    </rPh>
    <phoneticPr fontId="5"/>
  </si>
  <si>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</si>
  <si>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 青色は自動の数式が入っていますので入力不要です</t>
    <rPh sb="2" eb="4">
      <t>アオイロ</t>
    </rPh>
    <rPh sb="5" eb="7">
      <t>ジドウ</t>
    </rPh>
    <rPh sb="8" eb="10">
      <t>スウシキ</t>
    </rPh>
    <rPh sb="11" eb="12">
      <t>ハイ</t>
    </rPh>
    <rPh sb="19" eb="21">
      <t>ニュウリョク</t>
    </rPh>
    <rPh sb="21" eb="23">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</si>
</sst>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00"/>
    <numFmt numFmtId="178" formatCode="0_);[Red]\(0\)"/>
    <numFmt numFmtId="179" formatCode="#,##0.0"/>
    <numFmt numFmtId="180" formatCode="0.0;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明朝"/>
      <family val="1"/>
      <charset val="128"/>
    </font>
    <font>
      <sz val="11"/>
      <color theme="1"/>
      <name val="ＭＳ 明朝"/>
      <family val="1"/>
      <charset val="128"/>
    </font>
    <font>
      <sz val="12"/>
      <color theme="1"/>
      <name val="ＭＳ 明朝"/>
      <family val="1"/>
      <charset val="128"/>
    </font>
    <font>
      <sz val="8"/>
      <color theme="1"/>
      <name val="ＭＳ 明朝"/>
      <family val="1"/>
      <charset val="128"/>
    </font>
    <font>
      <sz val="6"/>
      <name val="ＭＳ 明朝"/>
      <family val="1"/>
      <charset val="128"/>
    </font>
    <font>
      <sz val="14"/>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b/>
      <sz val="12"/>
      <color rgb="FFFF0000"/>
      <name val="ＭＳ ゴシック"/>
      <family val="3"/>
      <charset val="128"/>
    </font>
    <font>
      <sz val="11"/>
      <color rgb="FFFF0000"/>
      <name val="ＭＳ 明朝"/>
      <family val="1"/>
      <charset val="128"/>
    </font>
    <font>
      <sz val="14"/>
      <color rgb="FFFF0000"/>
      <name val="ＭＳ 明朝"/>
      <family val="1"/>
      <charset val="128"/>
    </font>
    <font>
      <b/>
      <sz val="12"/>
      <name val="ＭＳ ゴシック"/>
      <family val="3"/>
      <charset val="128"/>
    </font>
    <font>
      <b/>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E7FF"/>
        <bgColor indexed="64"/>
      </patternFill>
    </fill>
  </fills>
  <borders count="87">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diagonalDown="1">
      <left/>
      <right style="medium">
        <color indexed="64"/>
      </right>
      <top/>
      <bottom style="thin">
        <color auto="1"/>
      </bottom>
      <diagonal style="thin">
        <color indexed="64"/>
      </diagonal>
    </border>
    <border diagonalDown="1">
      <left/>
      <right/>
      <top/>
      <bottom style="thin">
        <color auto="1"/>
      </bottom>
      <diagonal style="thin">
        <color indexed="64"/>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Down="1">
      <left/>
      <right/>
      <top style="thin">
        <color auto="1"/>
      </top>
      <bottom/>
      <diagonal style="thin">
        <color auto="1"/>
      </diagonal>
    </border>
    <border diagonalDown="1">
      <left/>
      <right style="medium">
        <color indexed="64"/>
      </right>
      <top style="thin">
        <color auto="1"/>
      </top>
      <bottom/>
      <diagonal style="thin">
        <color auto="1"/>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thin">
        <color auto="1"/>
      </left>
      <right style="thin">
        <color auto="1"/>
      </right>
      <top style="double">
        <color indexed="64"/>
      </top>
      <bottom style="double">
        <color indexed="64"/>
      </bottom>
      <diagonal/>
    </border>
    <border>
      <left style="medium">
        <color indexed="64"/>
      </left>
      <right style="thin">
        <color auto="1"/>
      </right>
      <top style="double">
        <color indexed="64"/>
      </top>
      <bottom style="double">
        <color indexed="64"/>
      </bottom>
      <diagonal/>
    </border>
    <border>
      <left style="thin">
        <color auto="1"/>
      </left>
      <right style="medium">
        <color indexed="64"/>
      </right>
      <top style="double">
        <color indexed="64"/>
      </top>
      <bottom style="double">
        <color indexed="64"/>
      </bottom>
      <diagonal/>
    </border>
    <border diagonalDown="1">
      <left style="thin">
        <color auto="1"/>
      </left>
      <right/>
      <top style="thin">
        <color auto="1"/>
      </top>
      <bottom style="thin">
        <color indexed="64"/>
      </bottom>
      <diagonal style="thin">
        <color auto="1"/>
      </diagonal>
    </border>
    <border>
      <left style="thin">
        <color auto="1"/>
      </left>
      <right/>
      <top/>
      <bottom style="medium">
        <color indexed="64"/>
      </bottom>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s>
  <cellStyleXfs count="13">
    <xf numFmtId="0" fontId="0" fillId="0" borderId="0">
      <alignment vertical="center"/>
    </xf>
    <xf numFmtId="0" fontId="4"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cellStyleXfs>
  <cellXfs count="621">
    <xf numFmtId="0" fontId="0" fillId="0" borderId="0" xfId="0">
      <alignment vertical="center"/>
    </xf>
    <xf numFmtId="0" fontId="10" fillId="0" borderId="0" xfId="10" applyFont="1" applyAlignment="1">
      <alignment horizontal="justify" vertical="center"/>
    </xf>
    <xf numFmtId="0" fontId="9" fillId="0" borderId="0" xfId="10">
      <alignment vertical="center"/>
    </xf>
    <xf numFmtId="0" fontId="18" fillId="2" borderId="0" xfId="1" applyFont="1" applyFill="1">
      <alignment vertical="center"/>
    </xf>
    <xf numFmtId="176" fontId="10" fillId="4" borderId="8" xfId="10" applyNumberFormat="1" applyFont="1" applyFill="1" applyBorder="1" applyAlignment="1">
      <alignment horizontal="right" vertical="center" shrinkToFit="1"/>
    </xf>
    <xf numFmtId="0" fontId="18" fillId="0" borderId="0" xfId="8" applyFont="1" applyProtection="1">
      <alignment vertical="center"/>
      <protection locked="0"/>
    </xf>
    <xf numFmtId="0" fontId="8" fillId="0" borderId="0" xfId="8" applyFont="1" applyProtection="1">
      <alignment vertical="center"/>
      <protection locked="0"/>
    </xf>
    <xf numFmtId="0" fontId="8" fillId="4" borderId="14" xfId="8" applyFont="1" applyFill="1" applyBorder="1" applyProtection="1">
      <alignment vertical="center"/>
      <protection locked="0"/>
    </xf>
    <xf numFmtId="0" fontId="8" fillId="4" borderId="14" xfId="8" applyFont="1" applyFill="1" applyBorder="1" applyAlignment="1" applyProtection="1">
      <alignment horizontal="center" vertical="center"/>
      <protection locked="0"/>
    </xf>
    <xf numFmtId="0" fontId="8" fillId="3" borderId="0" xfId="8" applyFont="1" applyFill="1" applyProtection="1">
      <alignment vertical="center"/>
      <protection locked="0"/>
    </xf>
    <xf numFmtId="0" fontId="8" fillId="4" borderId="5" xfId="8" applyFont="1" applyFill="1" applyBorder="1" applyProtection="1">
      <alignment vertical="center"/>
      <protection locked="0"/>
    </xf>
    <xf numFmtId="0" fontId="8" fillId="0" borderId="0" xfId="8" applyFont="1" applyAlignment="1" applyProtection="1">
      <alignment horizontal="distributed" vertical="distributed"/>
      <protection locked="0"/>
    </xf>
    <xf numFmtId="0" fontId="8" fillId="0" borderId="0" xfId="8" applyFont="1" applyAlignment="1" applyProtection="1">
      <alignment horizontal="distributed" vertical="center" wrapText="1"/>
      <protection locked="0"/>
    </xf>
    <xf numFmtId="3" fontId="8" fillId="3" borderId="0" xfId="8" applyNumberFormat="1" applyFont="1" applyFill="1" applyAlignment="1" applyProtection="1">
      <alignment vertical="center" shrinkToFit="1"/>
      <protection locked="0"/>
    </xf>
    <xf numFmtId="0" fontId="18" fillId="3" borderId="0" xfId="8" applyFont="1" applyFill="1" applyProtection="1">
      <alignment vertical="center"/>
      <protection locked="0"/>
    </xf>
    <xf numFmtId="0" fontId="8" fillId="4" borderId="48" xfId="8" applyFont="1" applyFill="1" applyBorder="1" applyProtection="1">
      <alignment vertical="center"/>
      <protection locked="0"/>
    </xf>
    <xf numFmtId="0" fontId="8" fillId="0" borderId="19" xfId="8" applyFont="1" applyBorder="1" applyProtection="1">
      <alignment vertical="center"/>
      <protection locked="0"/>
    </xf>
    <xf numFmtId="0" fontId="8" fillId="0" borderId="5" xfId="8" applyFont="1" applyBorder="1" applyProtection="1">
      <alignment vertical="center"/>
      <protection locked="0"/>
    </xf>
    <xf numFmtId="0" fontId="8" fillId="0" borderId="6" xfId="8" applyFont="1" applyBorder="1" applyProtection="1">
      <alignment vertical="center"/>
      <protection locked="0"/>
    </xf>
    <xf numFmtId="0" fontId="8" fillId="0" borderId="0" xfId="8" applyFont="1" applyAlignment="1" applyProtection="1">
      <alignment vertical="center" shrinkToFit="1"/>
      <protection locked="0"/>
    </xf>
    <xf numFmtId="0" fontId="8" fillId="0" borderId="34" xfId="8" applyFont="1" applyBorder="1" applyAlignment="1" applyProtection="1">
      <alignment horizontal="center" vertical="center" shrinkToFit="1"/>
      <protection locked="0"/>
    </xf>
    <xf numFmtId="3" fontId="18" fillId="0" borderId="0" xfId="8" applyNumberFormat="1" applyFont="1" applyProtection="1">
      <alignment vertical="center"/>
      <protection locked="0"/>
    </xf>
    <xf numFmtId="0" fontId="21" fillId="0" borderId="0" xfId="8" applyFont="1" applyAlignment="1" applyProtection="1">
      <alignment horizontal="left"/>
      <protection locked="0"/>
    </xf>
    <xf numFmtId="3" fontId="4" fillId="0" borderId="0" xfId="0" applyNumberFormat="1" applyFont="1" applyAlignment="1" applyProtection="1">
      <alignment vertical="center" shrinkToFit="1"/>
      <protection locked="0"/>
    </xf>
    <xf numFmtId="3" fontId="8" fillId="0" borderId="0" xfId="8" applyNumberFormat="1" applyFont="1" applyAlignment="1" applyProtection="1">
      <alignment vertical="center" shrinkToFit="1"/>
      <protection locked="0"/>
    </xf>
    <xf numFmtId="0" fontId="8" fillId="0" borderId="0" xfId="8" applyFont="1" applyAlignment="1" applyProtection="1">
      <alignment vertical="center" wrapText="1"/>
      <protection locked="0"/>
    </xf>
    <xf numFmtId="177" fontId="8" fillId="0" borderId="0" xfId="8" applyNumberFormat="1" applyFont="1" applyAlignment="1" applyProtection="1">
      <alignment vertical="center" shrinkToFit="1"/>
      <protection locked="0"/>
    </xf>
    <xf numFmtId="177" fontId="4" fillId="0" borderId="0" xfId="0" applyNumberFormat="1" applyFont="1" applyAlignment="1" applyProtection="1">
      <alignment vertical="center" shrinkToFit="1"/>
      <protection locked="0"/>
    </xf>
    <xf numFmtId="3" fontId="8" fillId="0" borderId="0" xfId="8" applyNumberFormat="1" applyFont="1" applyProtection="1">
      <alignment vertical="center"/>
      <protection locked="0"/>
    </xf>
    <xf numFmtId="0" fontId="21" fillId="0" borderId="0" xfId="8" applyFont="1" applyAlignment="1" applyProtection="1">
      <protection locked="0"/>
    </xf>
    <xf numFmtId="0" fontId="18" fillId="0" borderId="0" xfId="8" applyFont="1" applyAlignment="1" applyProtection="1">
      <alignment horizontal="left" vertical="center" indent="1"/>
      <protection locked="0"/>
    </xf>
    <xf numFmtId="0" fontId="14" fillId="0" borderId="0" xfId="0" applyFont="1" applyProtection="1">
      <alignment vertical="center"/>
      <protection locked="0"/>
    </xf>
    <xf numFmtId="0" fontId="7" fillId="0" borderId="0" xfId="0" quotePrefix="1" applyFont="1" applyAlignment="1" applyProtection="1">
      <alignment horizontal="right" vertical="center"/>
      <protection locked="0"/>
    </xf>
    <xf numFmtId="0" fontId="7" fillId="0" borderId="0" xfId="0" applyFont="1" applyProtection="1">
      <alignment vertical="center"/>
      <protection locked="0"/>
    </xf>
    <xf numFmtId="0" fontId="14" fillId="0" borderId="0" xfId="0" applyFont="1" applyAlignment="1" applyProtection="1">
      <alignment vertical="top"/>
      <protection locked="0"/>
    </xf>
    <xf numFmtId="0" fontId="7" fillId="0" borderId="0" xfId="1" quotePrefix="1" applyFont="1" applyAlignment="1" applyProtection="1">
      <alignment horizontal="right" vertical="center"/>
      <protection locked="0"/>
    </xf>
    <xf numFmtId="0" fontId="7" fillId="0" borderId="0" xfId="2" applyFont="1" applyProtection="1">
      <alignment vertical="center"/>
      <protection locked="0"/>
    </xf>
    <xf numFmtId="38" fontId="17" fillId="0" borderId="0" xfId="12" applyFont="1" applyFill="1" applyBorder="1" applyAlignment="1" applyProtection="1">
      <alignment horizontal="left" indent="4"/>
      <protection locked="0"/>
    </xf>
    <xf numFmtId="38" fontId="15" fillId="0" borderId="0" xfId="12" applyFont="1" applyFill="1" applyBorder="1" applyAlignment="1" applyProtection="1">
      <alignment horizontal="center"/>
      <protection locked="0"/>
    </xf>
    <xf numFmtId="38" fontId="16" fillId="0" borderId="0" xfId="12" applyFont="1" applyFill="1" applyBorder="1" applyAlignment="1" applyProtection="1">
      <alignment horizontal="left" vertical="top"/>
      <protection locked="0"/>
    </xf>
    <xf numFmtId="0" fontId="7" fillId="0" borderId="0" xfId="1" applyFont="1" applyProtection="1">
      <alignment vertical="center"/>
      <protection locked="0"/>
    </xf>
    <xf numFmtId="49" fontId="7" fillId="0" borderId="0" xfId="0" applyNumberFormat="1" applyFont="1" applyProtection="1">
      <alignment vertical="center"/>
      <protection locked="0"/>
    </xf>
    <xf numFmtId="0" fontId="8" fillId="0" borderId="10" xfId="8" applyFont="1" applyBorder="1" applyAlignment="1">
      <alignment horizontal="center" vertical="center" shrinkToFit="1"/>
    </xf>
    <xf numFmtId="0" fontId="8" fillId="0" borderId="34" xfId="8" applyFont="1" applyBorder="1" applyAlignment="1">
      <alignment horizontal="center" vertical="center" shrinkToFit="1"/>
    </xf>
    <xf numFmtId="0" fontId="8" fillId="0" borderId="35" xfId="8" applyFont="1" applyBorder="1" applyAlignment="1">
      <alignment horizontal="center" vertical="center" shrinkToFit="1"/>
    </xf>
    <xf numFmtId="0" fontId="8" fillId="0" borderId="61" xfId="8" applyFont="1" applyBorder="1" applyAlignment="1">
      <alignment horizontal="center" vertical="center" shrinkToFit="1"/>
    </xf>
    <xf numFmtId="177" fontId="9" fillId="0" borderId="10" xfId="0" applyNumberFormat="1" applyFont="1" applyBorder="1" applyAlignment="1">
      <alignment horizontal="center" vertical="center" shrinkToFit="1"/>
    </xf>
    <xf numFmtId="3" fontId="9" fillId="0" borderId="34" xfId="0" applyNumberFormat="1" applyFont="1" applyBorder="1" applyAlignment="1">
      <alignment horizontal="center" vertical="center" shrinkToFit="1"/>
    </xf>
    <xf numFmtId="177" fontId="9" fillId="0" borderId="10" xfId="0" applyNumberFormat="1" applyFont="1" applyBorder="1" applyAlignment="1">
      <alignment horizontal="center" vertical="center" textRotation="255" shrinkToFit="1"/>
    </xf>
    <xf numFmtId="3" fontId="9" fillId="0" borderId="42" xfId="0" applyNumberFormat="1" applyFont="1" applyBorder="1" applyAlignment="1">
      <alignment horizontal="center" vertical="center" shrinkToFit="1"/>
    </xf>
    <xf numFmtId="0" fontId="23" fillId="0" borderId="0" xfId="8" applyFont="1" applyProtection="1">
      <alignment vertical="center"/>
      <protection locked="0"/>
    </xf>
    <xf numFmtId="0" fontId="27" fillId="0" borderId="0" xfId="8" applyFont="1" applyProtection="1">
      <alignment vertical="center"/>
      <protection locked="0"/>
    </xf>
    <xf numFmtId="0" fontId="8" fillId="0" borderId="10" xfId="0" applyFont="1" applyBorder="1" applyAlignment="1" applyProtection="1">
      <alignment horizontal="center" vertical="center"/>
      <protection locked="0"/>
    </xf>
    <xf numFmtId="0" fontId="7" fillId="0" borderId="19" xfId="0" applyFont="1" applyBorder="1" applyProtection="1">
      <alignment vertical="center"/>
      <protection locked="0"/>
    </xf>
    <xf numFmtId="0" fontId="7" fillId="0" borderId="46" xfId="0" applyFont="1" applyBorder="1" applyProtection="1">
      <alignment vertical="center"/>
      <protection locked="0"/>
    </xf>
    <xf numFmtId="3" fontId="7" fillId="0" borderId="0" xfId="0" applyNumberFormat="1" applyFont="1" applyAlignment="1" applyProtection="1">
      <alignment vertical="center" shrinkToFit="1"/>
      <protection locked="0"/>
    </xf>
    <xf numFmtId="177" fontId="7" fillId="0" borderId="0" xfId="0" applyNumberFormat="1" applyFont="1" applyAlignment="1" applyProtection="1">
      <alignment vertical="center" shrinkToFit="1"/>
      <protection locked="0"/>
    </xf>
    <xf numFmtId="0" fontId="9" fillId="0" borderId="0" xfId="10" applyAlignment="1">
      <alignment horizontal="right" vertical="center"/>
    </xf>
    <xf numFmtId="0" fontId="11" fillId="0" borderId="0" xfId="10" applyFont="1" applyAlignment="1">
      <alignment horizontal="justify" vertical="center" wrapText="1"/>
    </xf>
    <xf numFmtId="0" fontId="10" fillId="0" borderId="38" xfId="10" applyFont="1" applyBorder="1" applyAlignment="1">
      <alignment horizontal="distributed" vertical="center" wrapText="1" indent="2"/>
    </xf>
    <xf numFmtId="0" fontId="10" fillId="0" borderId="39" xfId="10" applyFont="1" applyBorder="1" applyAlignment="1">
      <alignment horizontal="justify" vertical="center" shrinkToFit="1"/>
    </xf>
    <xf numFmtId="0" fontId="10" fillId="0" borderId="67" xfId="10" applyFont="1" applyBorder="1" applyAlignment="1">
      <alignment horizontal="distributed" vertical="center" wrapText="1" indent="2"/>
    </xf>
    <xf numFmtId="176" fontId="10" fillId="4" borderId="12" xfId="10" applyNumberFormat="1" applyFont="1" applyFill="1" applyBorder="1" applyAlignment="1">
      <alignment horizontal="right" vertical="center" shrinkToFit="1"/>
    </xf>
    <xf numFmtId="0" fontId="10" fillId="0" borderId="68" xfId="10" applyFont="1" applyBorder="1" applyAlignment="1">
      <alignment horizontal="justify" vertical="center" shrinkToFit="1"/>
    </xf>
    <xf numFmtId="0" fontId="10" fillId="0" borderId="71" xfId="10" applyFont="1" applyBorder="1" applyAlignment="1">
      <alignment horizontal="distributed" vertical="center" wrapText="1" indent="2"/>
    </xf>
    <xf numFmtId="0" fontId="10" fillId="0" borderId="72" xfId="10" applyFont="1" applyBorder="1" applyAlignment="1">
      <alignment horizontal="center" vertical="center" wrapText="1"/>
    </xf>
    <xf numFmtId="0" fontId="10" fillId="0" borderId="73" xfId="10" applyFont="1" applyBorder="1" applyAlignment="1">
      <alignment horizontal="distributed" vertical="center" wrapText="1" indent="2"/>
    </xf>
    <xf numFmtId="0" fontId="10" fillId="0" borderId="74" xfId="10" applyFont="1" applyBorder="1" applyAlignment="1">
      <alignment horizontal="distributed" vertical="center" wrapText="1" indent="2"/>
    </xf>
    <xf numFmtId="176" fontId="10" fillId="0" borderId="75" xfId="10" applyNumberFormat="1" applyFont="1" applyBorder="1" applyAlignment="1">
      <alignment horizontal="right" vertical="center" shrinkToFit="1"/>
    </xf>
    <xf numFmtId="0" fontId="10" fillId="0" borderId="76" xfId="10" applyFont="1" applyBorder="1" applyAlignment="1">
      <alignment horizontal="justify" vertical="center" shrinkToFit="1"/>
    </xf>
    <xf numFmtId="0" fontId="10" fillId="0" borderId="77" xfId="10" applyFont="1" applyBorder="1" applyAlignment="1">
      <alignment horizontal="distributed" vertical="center" wrapText="1" indent="2"/>
    </xf>
    <xf numFmtId="176" fontId="10" fillId="4" borderId="78" xfId="10" applyNumberFormat="1" applyFont="1" applyFill="1" applyBorder="1" applyAlignment="1">
      <alignment horizontal="right" vertical="center" shrinkToFit="1"/>
    </xf>
    <xf numFmtId="0" fontId="10" fillId="0" borderId="79" xfId="10" applyFont="1" applyBorder="1" applyAlignment="1">
      <alignment horizontal="justify" vertical="center" shrinkToFit="1"/>
    </xf>
    <xf numFmtId="0" fontId="10" fillId="0" borderId="76" xfId="10" applyFont="1" applyBorder="1" applyAlignment="1">
      <alignment horizontal="center" vertical="center" shrinkToFit="1"/>
    </xf>
    <xf numFmtId="176" fontId="10" fillId="4" borderId="80" xfId="11" applyNumberFormat="1" applyFont="1" applyFill="1" applyBorder="1" applyAlignment="1">
      <alignment horizontal="right" vertical="center" shrinkToFit="1"/>
    </xf>
    <xf numFmtId="0" fontId="18" fillId="0" borderId="0" xfId="8" applyFont="1">
      <alignment vertical="center"/>
    </xf>
    <xf numFmtId="0" fontId="8" fillId="0" borderId="0" xfId="8" applyFont="1">
      <alignment vertical="center"/>
    </xf>
    <xf numFmtId="0" fontId="8" fillId="0" borderId="15" xfId="8" applyFont="1" applyBorder="1" applyAlignment="1">
      <alignment horizontal="center" vertical="center" wrapText="1"/>
    </xf>
    <xf numFmtId="0" fontId="8" fillId="0" borderId="17" xfId="8" applyFont="1" applyBorder="1" applyAlignment="1">
      <alignment horizontal="center" vertical="center" wrapText="1"/>
    </xf>
    <xf numFmtId="0" fontId="8" fillId="3" borderId="0" xfId="8" applyFont="1" applyFill="1">
      <alignment vertical="center"/>
    </xf>
    <xf numFmtId="0" fontId="8" fillId="4" borderId="5" xfId="8" applyFont="1" applyFill="1" applyBorder="1">
      <alignment vertical="center"/>
    </xf>
    <xf numFmtId="0" fontId="8" fillId="0" borderId="5" xfId="8" applyFont="1" applyBorder="1" applyAlignment="1">
      <alignment horizontal="center" vertical="center"/>
    </xf>
    <xf numFmtId="0" fontId="8" fillId="4" borderId="5" xfId="8" applyFont="1" applyFill="1" applyBorder="1" applyAlignment="1">
      <alignment horizontal="center" vertical="center"/>
    </xf>
    <xf numFmtId="0" fontId="8" fillId="0" borderId="7" xfId="8" applyFont="1" applyBorder="1" applyAlignment="1">
      <alignment horizontal="center" vertical="center"/>
    </xf>
    <xf numFmtId="0" fontId="8" fillId="0" borderId="3" xfId="8" applyFont="1" applyBorder="1" applyAlignment="1">
      <alignment horizontal="center" vertical="center"/>
    </xf>
    <xf numFmtId="0" fontId="18" fillId="0" borderId="0" xfId="8" applyFont="1" applyAlignment="1">
      <alignment horizontal="distributed" vertical="distributed"/>
    </xf>
    <xf numFmtId="0" fontId="18" fillId="0" borderId="0" xfId="8" applyFont="1" applyAlignment="1">
      <alignment horizontal="distributed" vertical="center" wrapText="1"/>
    </xf>
    <xf numFmtId="0" fontId="8" fillId="0" borderId="34" xfId="8" applyFont="1" applyBorder="1" applyAlignment="1">
      <alignment horizontal="center" vertical="center"/>
    </xf>
    <xf numFmtId="0" fontId="8" fillId="5" borderId="24" xfId="8" applyFont="1" applyFill="1" applyBorder="1">
      <alignment vertical="center"/>
    </xf>
    <xf numFmtId="0" fontId="8" fillId="5" borderId="24" xfId="8" applyFont="1" applyFill="1" applyBorder="1" applyAlignment="1">
      <alignment horizontal="center" vertical="center"/>
    </xf>
    <xf numFmtId="0" fontId="8" fillId="5" borderId="0" xfId="8" applyFont="1" applyFill="1">
      <alignment vertical="center"/>
    </xf>
    <xf numFmtId="0" fontId="8" fillId="5" borderId="0" xfId="8" applyFont="1" applyFill="1" applyAlignment="1">
      <alignment horizontal="center" vertical="center"/>
    </xf>
    <xf numFmtId="3" fontId="8" fillId="4" borderId="54" xfId="8" applyNumberFormat="1" applyFont="1" applyFill="1" applyBorder="1" applyAlignment="1">
      <alignment horizontal="right" vertical="center" shrinkToFit="1"/>
    </xf>
    <xf numFmtId="0" fontId="8" fillId="0" borderId="26" xfId="8" applyFont="1" applyBorder="1" applyAlignment="1">
      <alignment horizontal="center" vertical="center"/>
    </xf>
    <xf numFmtId="0" fontId="8" fillId="5" borderId="31" xfId="8" applyFont="1" applyFill="1" applyBorder="1">
      <alignment vertical="center"/>
    </xf>
    <xf numFmtId="0" fontId="8" fillId="5" borderId="31" xfId="8" applyFont="1" applyFill="1" applyBorder="1" applyAlignment="1">
      <alignment horizontal="center" vertical="center"/>
    </xf>
    <xf numFmtId="0" fontId="18" fillId="0" borderId="0" xfId="8" applyFont="1" applyAlignment="1">
      <alignment horizontal="center" vertical="center"/>
    </xf>
    <xf numFmtId="0" fontId="18" fillId="5" borderId="0" xfId="8" applyFont="1" applyFill="1" applyAlignment="1">
      <alignment horizontal="center" vertical="center"/>
    </xf>
    <xf numFmtId="0" fontId="8" fillId="0" borderId="0" xfId="8" applyFont="1" applyAlignment="1">
      <alignment horizontal="left" vertical="center"/>
    </xf>
    <xf numFmtId="0" fontId="18" fillId="0" borderId="0" xfId="8" applyFont="1" applyAlignment="1">
      <alignment horizontal="left" vertical="center" indent="1"/>
    </xf>
    <xf numFmtId="0" fontId="14" fillId="0" borderId="0" xfId="0" applyFont="1">
      <alignment vertical="center"/>
    </xf>
    <xf numFmtId="0" fontId="7" fillId="0" borderId="0" xfId="0" quotePrefix="1" applyFont="1" applyAlignment="1">
      <alignment horizontal="right" vertical="center"/>
    </xf>
    <xf numFmtId="0" fontId="7" fillId="0" borderId="0" xfId="0" applyFont="1">
      <alignment vertical="center"/>
    </xf>
    <xf numFmtId="0" fontId="14" fillId="0" borderId="0" xfId="0" applyFont="1" applyAlignment="1">
      <alignment vertical="top"/>
    </xf>
    <xf numFmtId="0" fontId="7" fillId="0" borderId="0" xfId="1" quotePrefix="1" applyFont="1" applyAlignment="1">
      <alignment horizontal="right" vertical="center"/>
    </xf>
    <xf numFmtId="0" fontId="7" fillId="0" borderId="0" xfId="2" applyFont="1">
      <alignment vertical="center"/>
    </xf>
    <xf numFmtId="38" fontId="17" fillId="0" borderId="0" xfId="12" applyFont="1" applyFill="1" applyBorder="1" applyAlignment="1" applyProtection="1">
      <alignment horizontal="left" indent="4"/>
    </xf>
    <xf numFmtId="38" fontId="15" fillId="0" borderId="0" xfId="12" applyFont="1" applyFill="1" applyBorder="1" applyAlignment="1" applyProtection="1">
      <alignment horizontal="center"/>
    </xf>
    <xf numFmtId="38" fontId="16" fillId="0" borderId="0" xfId="12" applyFont="1" applyFill="1" applyBorder="1" applyAlignment="1" applyProtection="1">
      <alignment horizontal="left" vertical="top"/>
    </xf>
    <xf numFmtId="0" fontId="7" fillId="0" borderId="0" xfId="1" applyFont="1">
      <alignment vertical="center"/>
    </xf>
    <xf numFmtId="49" fontId="7" fillId="0" borderId="0" xfId="0" applyNumberFormat="1" applyFont="1">
      <alignment vertical="center"/>
    </xf>
    <xf numFmtId="0" fontId="10" fillId="0" borderId="81" xfId="10" applyFont="1" applyBorder="1" applyAlignment="1">
      <alignment horizontal="left" vertical="center" wrapText="1" indent="1" shrinkToFit="1"/>
    </xf>
    <xf numFmtId="0" fontId="10" fillId="0" borderId="82" xfId="10" applyFont="1" applyBorder="1" applyAlignment="1">
      <alignment horizontal="center" vertical="center" shrinkToFit="1"/>
    </xf>
    <xf numFmtId="0" fontId="8" fillId="0" borderId="35" xfId="8" applyFont="1" applyBorder="1" applyProtection="1">
      <alignment vertical="center"/>
      <protection locked="0"/>
    </xf>
    <xf numFmtId="0" fontId="8" fillId="0" borderId="34" xfId="8" applyFont="1" applyBorder="1" applyProtection="1">
      <alignment vertical="center"/>
      <protection locked="0"/>
    </xf>
    <xf numFmtId="0" fontId="8" fillId="0" borderId="36" xfId="8" applyFont="1" applyBorder="1" applyProtection="1">
      <alignment vertical="center"/>
      <protection locked="0"/>
    </xf>
    <xf numFmtId="0" fontId="8" fillId="0" borderId="0" xfId="8" applyFont="1" applyAlignment="1" applyProtection="1">
      <alignment horizontal="center" vertical="center"/>
      <protection locked="0"/>
    </xf>
    <xf numFmtId="0" fontId="18" fillId="0" borderId="0" xfId="8" applyFont="1" applyAlignment="1" applyProtection="1">
      <alignment vertical="center" shrinkToFit="1"/>
      <protection locked="0"/>
    </xf>
    <xf numFmtId="0" fontId="8" fillId="0" borderId="7" xfId="8" applyFont="1" applyBorder="1" applyProtection="1">
      <alignment vertical="center"/>
      <protection locked="0"/>
    </xf>
    <xf numFmtId="0" fontId="8" fillId="0" borderId="35" xfId="0" applyFont="1" applyBorder="1" applyAlignment="1" applyProtection="1">
      <alignment horizontal="center" vertical="center"/>
      <protection locked="0"/>
    </xf>
    <xf numFmtId="0" fontId="24" fillId="0" borderId="0" xfId="8" applyFont="1" applyProtection="1">
      <alignment vertical="center"/>
      <protection locked="0"/>
    </xf>
    <xf numFmtId="0" fontId="8" fillId="0" borderId="15"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18" fillId="0" borderId="24" xfId="8" applyFont="1" applyBorder="1" applyProtection="1">
      <alignment vertical="center"/>
      <protection locked="0"/>
    </xf>
    <xf numFmtId="4" fontId="8" fillId="0" borderId="0" xfId="8" applyNumberFormat="1" applyFont="1" applyAlignment="1" applyProtection="1">
      <alignment horizontal="center" vertical="center"/>
      <protection locked="0"/>
    </xf>
    <xf numFmtId="0" fontId="18" fillId="0" borderId="0" xfId="8" applyFont="1" applyAlignment="1" applyProtection="1">
      <alignment horizontal="center" vertical="center"/>
      <protection locked="0"/>
    </xf>
    <xf numFmtId="0" fontId="8" fillId="0" borderId="3"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8" fillId="0" borderId="32" xfId="8" applyFont="1" applyBorder="1" applyAlignment="1" applyProtection="1">
      <alignment horizontal="center" vertical="center" shrinkToFit="1"/>
      <protection locked="0"/>
    </xf>
    <xf numFmtId="0" fontId="8" fillId="0" borderId="0" xfId="8" applyFont="1" applyAlignment="1" applyProtection="1">
      <alignment horizontal="center" vertical="center" shrinkToFit="1"/>
      <protection locked="0"/>
    </xf>
    <xf numFmtId="0" fontId="8" fillId="0" borderId="35" xfId="8" applyFont="1" applyBorder="1" applyAlignment="1" applyProtection="1">
      <alignment horizontal="center" vertical="center" shrinkToFit="1"/>
      <protection locked="0"/>
    </xf>
    <xf numFmtId="0" fontId="8" fillId="0" borderId="10" xfId="8" applyFont="1" applyBorder="1" applyAlignment="1" applyProtection="1">
      <alignment horizontal="center" vertical="center" shrinkToFit="1"/>
      <protection locked="0"/>
    </xf>
    <xf numFmtId="0" fontId="8" fillId="0" borderId="35" xfId="8" applyFont="1" applyBorder="1" applyAlignment="1" applyProtection="1">
      <alignment horizontal="center" vertical="center"/>
      <protection locked="0"/>
    </xf>
    <xf numFmtId="0" fontId="8" fillId="0" borderId="10" xfId="8" applyFont="1" applyBorder="1" applyAlignment="1" applyProtection="1">
      <alignment horizontal="center" vertical="center"/>
      <protection locked="0"/>
    </xf>
    <xf numFmtId="0" fontId="8" fillId="0" borderId="0" xfId="8" applyFont="1" applyAlignment="1">
      <alignment horizontal="center" vertical="center"/>
    </xf>
    <xf numFmtId="0" fontId="8" fillId="0" borderId="24" xfId="8" applyFont="1" applyBorder="1" applyAlignment="1">
      <alignment horizontal="center" vertical="center"/>
    </xf>
    <xf numFmtId="0" fontId="8" fillId="0" borderId="32" xfId="8" applyFont="1" applyBorder="1" applyAlignment="1">
      <alignment horizontal="center" vertical="center" shrinkToFit="1"/>
    </xf>
    <xf numFmtId="0" fontId="8" fillId="0" borderId="31" xfId="8" applyFont="1" applyBorder="1" applyAlignment="1">
      <alignment horizontal="center" vertical="center"/>
    </xf>
    <xf numFmtId="0" fontId="8" fillId="0" borderId="32" xfId="8" applyFont="1" applyBorder="1" applyAlignment="1">
      <alignment horizontal="center" vertical="center"/>
    </xf>
    <xf numFmtId="3" fontId="8" fillId="4" borderId="9" xfId="8" applyNumberFormat="1" applyFont="1" applyFill="1" applyBorder="1" applyAlignment="1">
      <alignment horizontal="right" vertical="center" shrinkToFit="1"/>
    </xf>
    <xf numFmtId="0" fontId="8" fillId="0" borderId="2" xfId="8" applyFont="1" applyBorder="1" applyAlignment="1">
      <alignment horizontal="center" vertical="center"/>
    </xf>
    <xf numFmtId="0" fontId="8" fillId="0" borderId="57" xfId="8" applyFont="1" applyBorder="1" applyAlignment="1" applyProtection="1">
      <alignment horizontal="center" vertical="center" shrinkToFit="1"/>
      <protection locked="0"/>
    </xf>
    <xf numFmtId="0" fontId="8" fillId="0" borderId="38" xfId="8" applyFont="1" applyBorder="1" applyAlignment="1" applyProtection="1">
      <alignment horizontal="center" vertical="center"/>
      <protection locked="0"/>
    </xf>
    <xf numFmtId="177" fontId="9" fillId="0" borderId="10" xfId="0" applyNumberFormat="1" applyFont="1" applyBorder="1" applyAlignment="1" applyProtection="1">
      <alignment horizontal="center" vertical="center" shrinkToFit="1"/>
      <protection locked="0"/>
    </xf>
    <xf numFmtId="3" fontId="9" fillId="0" borderId="34" xfId="0" applyNumberFormat="1" applyFont="1" applyBorder="1" applyAlignment="1" applyProtection="1">
      <alignment horizontal="center" vertical="center" shrinkToFit="1"/>
      <protection locked="0"/>
    </xf>
    <xf numFmtId="177" fontId="9" fillId="0" borderId="10" xfId="0" applyNumberFormat="1" applyFont="1" applyBorder="1" applyAlignment="1" applyProtection="1">
      <alignment horizontal="center" vertical="center" textRotation="255" shrinkToFit="1"/>
      <protection locked="0"/>
    </xf>
    <xf numFmtId="3" fontId="9" fillId="0" borderId="42" xfId="0" applyNumberFormat="1" applyFont="1" applyBorder="1" applyAlignment="1" applyProtection="1">
      <alignment horizontal="center" vertical="center" shrinkToFit="1"/>
      <protection locked="0"/>
    </xf>
    <xf numFmtId="0" fontId="8" fillId="0" borderId="58" xfId="8" applyFont="1" applyBorder="1" applyAlignment="1" applyProtection="1">
      <alignment horizontal="center" vertical="center"/>
      <protection locked="0"/>
    </xf>
    <xf numFmtId="0" fontId="28" fillId="0" borderId="0" xfId="8" applyFont="1">
      <alignment vertical="center"/>
    </xf>
    <xf numFmtId="4" fontId="8" fillId="0" borderId="55" xfId="8" applyNumberFormat="1" applyFont="1" applyBorder="1" applyAlignment="1">
      <alignment horizontal="right" vertical="center" shrinkToFit="1"/>
    </xf>
    <xf numFmtId="4" fontId="8" fillId="0" borderId="56" xfId="8" applyNumberFormat="1" applyFont="1" applyBorder="1" applyAlignment="1">
      <alignment horizontal="right" vertical="center" shrinkToFit="1"/>
    </xf>
    <xf numFmtId="4" fontId="8" fillId="0" borderId="23" xfId="8" applyNumberFormat="1" applyFont="1" applyBorder="1" applyAlignment="1">
      <alignment horizontal="right" vertical="center" shrinkToFit="1"/>
    </xf>
    <xf numFmtId="4" fontId="8" fillId="0" borderId="24" xfId="8" applyNumberFormat="1" applyFont="1" applyBorder="1" applyAlignment="1">
      <alignment horizontal="right" vertical="center" shrinkToFit="1"/>
    </xf>
    <xf numFmtId="4" fontId="8" fillId="0" borderId="0" xfId="8" applyNumberFormat="1" applyFont="1" applyAlignment="1" applyProtection="1">
      <alignment horizontal="center" vertical="center"/>
      <protection locked="0"/>
    </xf>
    <xf numFmtId="0" fontId="8" fillId="0" borderId="23" xfId="8" applyFont="1" applyBorder="1" applyAlignment="1" applyProtection="1">
      <alignment horizontal="distributed" vertical="center" indent="1"/>
      <protection locked="0"/>
    </xf>
    <xf numFmtId="0" fontId="8" fillId="0" borderId="24" xfId="8" applyFont="1" applyBorder="1" applyAlignment="1" applyProtection="1">
      <alignment horizontal="distributed" vertical="center" indent="1"/>
      <protection locked="0"/>
    </xf>
    <xf numFmtId="0" fontId="8" fillId="4" borderId="84" xfId="8" applyFont="1" applyFill="1" applyBorder="1" applyAlignment="1" applyProtection="1">
      <alignment horizontal="left" vertical="center" shrinkToFit="1"/>
      <protection locked="0"/>
    </xf>
    <xf numFmtId="0" fontId="8" fillId="4" borderId="24" xfId="8" applyFont="1" applyFill="1" applyBorder="1" applyAlignment="1" applyProtection="1">
      <alignment horizontal="left" vertical="center" shrinkToFit="1"/>
      <protection locked="0"/>
    </xf>
    <xf numFmtId="0" fontId="8" fillId="0" borderId="84" xfId="8" applyFont="1" applyBorder="1" applyAlignment="1" applyProtection="1">
      <alignment horizontal="distributed" vertical="center" indent="1" shrinkToFit="1"/>
      <protection locked="0"/>
    </xf>
    <xf numFmtId="0" fontId="8" fillId="0" borderId="24" xfId="8" applyFont="1" applyBorder="1" applyAlignment="1" applyProtection="1">
      <alignment horizontal="distributed" vertical="center" indent="1" shrinkToFit="1"/>
      <protection locked="0"/>
    </xf>
    <xf numFmtId="0" fontId="8" fillId="0" borderId="25" xfId="8" applyFont="1" applyBorder="1" applyAlignment="1" applyProtection="1">
      <alignment horizontal="distributed" vertical="center" indent="1" shrinkToFit="1"/>
      <protection locked="0"/>
    </xf>
    <xf numFmtId="0" fontId="8" fillId="4" borderId="84" xfId="8" applyFont="1" applyFill="1" applyBorder="1" applyAlignment="1" applyProtection="1">
      <alignment horizontal="center" vertical="center" shrinkToFit="1"/>
      <protection locked="0"/>
    </xf>
    <xf numFmtId="0" fontId="8" fillId="4" borderId="24" xfId="8" applyFont="1" applyFill="1" applyBorder="1" applyAlignment="1" applyProtection="1">
      <alignment horizontal="center" vertical="center" shrinkToFit="1"/>
      <protection locked="0"/>
    </xf>
    <xf numFmtId="0" fontId="8" fillId="4" borderId="25" xfId="8" applyFont="1" applyFill="1" applyBorder="1" applyAlignment="1" applyProtection="1">
      <alignment horizontal="center" vertical="center" shrinkToFit="1"/>
      <protection locked="0"/>
    </xf>
    <xf numFmtId="0" fontId="8" fillId="0" borderId="85" xfId="8" applyFont="1" applyBorder="1" applyAlignment="1" applyProtection="1">
      <alignment horizontal="center" vertical="center" shrinkToFit="1"/>
      <protection locked="0"/>
    </xf>
    <xf numFmtId="0" fontId="8" fillId="0" borderId="86" xfId="8" applyFont="1" applyBorder="1" applyAlignment="1" applyProtection="1">
      <alignment horizontal="center" vertical="center" shrinkToFit="1"/>
      <protection locked="0"/>
    </xf>
    <xf numFmtId="0" fontId="18" fillId="4" borderId="0" xfId="8" applyFont="1" applyFill="1" applyAlignment="1" applyProtection="1">
      <alignment horizontal="center" vertical="center"/>
      <protection locked="0"/>
    </xf>
    <xf numFmtId="0" fontId="18" fillId="0" borderId="0" xfId="8" applyFont="1" applyAlignment="1" applyProtection="1">
      <alignment horizontal="center" vertical="center" shrinkToFit="1"/>
      <protection locked="0"/>
    </xf>
    <xf numFmtId="0" fontId="8" fillId="4" borderId="19" xfId="8" applyFont="1" applyFill="1" applyBorder="1" applyAlignment="1" applyProtection="1">
      <alignment horizontal="left" vertical="center"/>
      <protection locked="0"/>
    </xf>
    <xf numFmtId="0" fontId="8" fillId="4" borderId="46" xfId="8" applyFont="1" applyFill="1" applyBorder="1" applyAlignment="1" applyProtection="1">
      <alignment horizontal="left" vertical="center"/>
      <protection locked="0"/>
    </xf>
    <xf numFmtId="3" fontId="8" fillId="4" borderId="10" xfId="8" applyNumberFormat="1" applyFont="1" applyFill="1" applyBorder="1" applyAlignment="1" applyProtection="1">
      <alignment horizontal="right" vertical="center" shrinkToFit="1"/>
      <protection locked="0"/>
    </xf>
    <xf numFmtId="3" fontId="8" fillId="4" borderId="9" xfId="8" applyNumberFormat="1" applyFont="1" applyFill="1" applyBorder="1" applyAlignment="1" applyProtection="1">
      <alignment horizontal="right" vertical="center" shrinkToFit="1"/>
      <protection locked="0"/>
    </xf>
    <xf numFmtId="3" fontId="8" fillId="0" borderId="8" xfId="8" applyNumberFormat="1" applyFont="1" applyBorder="1" applyAlignment="1">
      <alignment horizontal="right" vertical="center" shrinkToFit="1"/>
    </xf>
    <xf numFmtId="3" fontId="8" fillId="0" borderId="9" xfId="8" applyNumberFormat="1" applyFont="1" applyBorder="1" applyAlignment="1">
      <alignment horizontal="right" vertical="center" shrinkToFit="1"/>
    </xf>
    <xf numFmtId="3" fontId="8" fillId="0" borderId="38" xfId="8" applyNumberFormat="1" applyFont="1" applyBorder="1" applyAlignment="1">
      <alignment horizontal="right" vertical="center" shrinkToFit="1"/>
    </xf>
    <xf numFmtId="0" fontId="8" fillId="0" borderId="21" xfId="8" applyFont="1" applyBorder="1" applyAlignment="1" applyProtection="1">
      <alignment horizontal="center" vertical="center"/>
      <protection locked="0"/>
    </xf>
    <xf numFmtId="0" fontId="8" fillId="0" borderId="1"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8" fillId="0" borderId="28" xfId="8" applyFont="1" applyBorder="1" applyAlignment="1" applyProtection="1">
      <alignment horizontal="center" vertical="center"/>
      <protection locked="0"/>
    </xf>
    <xf numFmtId="0" fontId="8" fillId="0" borderId="0" xfId="8" applyFont="1" applyAlignment="1" applyProtection="1">
      <alignment horizontal="center" vertical="center"/>
      <protection locked="0"/>
    </xf>
    <xf numFmtId="0" fontId="8" fillId="0" borderId="29" xfId="8" applyFont="1" applyBorder="1" applyAlignment="1" applyProtection="1">
      <alignment horizontal="center" vertical="center"/>
      <protection locked="0"/>
    </xf>
    <xf numFmtId="0" fontId="8" fillId="0" borderId="23" xfId="8" applyFont="1" applyBorder="1" applyAlignment="1" applyProtection="1">
      <alignment horizontal="center" vertical="center"/>
      <protection locked="0"/>
    </xf>
    <xf numFmtId="0" fontId="8" fillId="0" borderId="24" xfId="8" applyFont="1" applyBorder="1" applyAlignment="1" applyProtection="1">
      <alignment horizontal="center" vertical="center"/>
      <protection locked="0"/>
    </xf>
    <xf numFmtId="0" fontId="8" fillId="0" borderId="61" xfId="8" applyFont="1" applyBorder="1" applyAlignment="1" applyProtection="1">
      <alignment horizontal="center" vertical="center"/>
      <protection locked="0"/>
    </xf>
    <xf numFmtId="3" fontId="8" fillId="0" borderId="10" xfId="8" applyNumberFormat="1" applyFont="1" applyBorder="1" applyAlignment="1">
      <alignment horizontal="right" vertical="center" shrinkToFit="1"/>
    </xf>
    <xf numFmtId="0" fontId="8" fillId="4" borderId="38" xfId="8" applyFont="1" applyFill="1" applyBorder="1" applyAlignment="1" applyProtection="1">
      <alignment horizontal="center" vertical="center" shrinkToFit="1"/>
      <protection locked="0"/>
    </xf>
    <xf numFmtId="0" fontId="8" fillId="4" borderId="8" xfId="8" applyFont="1" applyFill="1" applyBorder="1" applyAlignment="1" applyProtection="1">
      <alignment horizontal="center" vertical="center" shrinkToFit="1"/>
      <protection locked="0"/>
    </xf>
    <xf numFmtId="3" fontId="8" fillId="4" borderId="8" xfId="8" applyNumberFormat="1" applyFont="1" applyFill="1" applyBorder="1" applyAlignment="1" applyProtection="1">
      <alignment horizontal="center" vertical="center" shrinkToFit="1"/>
      <protection locked="0"/>
    </xf>
    <xf numFmtId="3" fontId="8" fillId="4" borderId="9" xfId="8" applyNumberFormat="1" applyFont="1" applyFill="1" applyBorder="1" applyAlignment="1" applyProtection="1">
      <alignment horizontal="center" vertical="center" shrinkToFit="1"/>
      <protection locked="0"/>
    </xf>
    <xf numFmtId="0" fontId="8" fillId="0" borderId="28" xfId="8" applyFont="1" applyBorder="1" applyAlignment="1" applyProtection="1">
      <alignment horizontal="distributed" vertical="center" indent="1"/>
      <protection locked="0"/>
    </xf>
    <xf numFmtId="0" fontId="8" fillId="0" borderId="0" xfId="8" applyFont="1" applyAlignment="1" applyProtection="1">
      <alignment horizontal="distributed" vertical="center" indent="1"/>
      <protection locked="0"/>
    </xf>
    <xf numFmtId="0" fontId="8" fillId="0" borderId="4" xfId="8" applyFont="1" applyBorder="1" applyAlignment="1" applyProtection="1">
      <alignment horizontal="distributed" vertical="center" indent="1"/>
      <protection locked="0"/>
    </xf>
    <xf numFmtId="0" fontId="8" fillId="0" borderId="22" xfId="8" applyFont="1" applyBorder="1" applyAlignment="1" applyProtection="1">
      <alignment horizontal="distributed" vertical="center" indent="1"/>
      <protection locked="0"/>
    </xf>
    <xf numFmtId="0" fontId="8" fillId="0" borderId="5" xfId="8" applyFont="1" applyBorder="1" applyAlignment="1" applyProtection="1">
      <alignment horizontal="distributed" vertical="center" indent="1"/>
      <protection locked="0"/>
    </xf>
    <xf numFmtId="0" fontId="8" fillId="0" borderId="7" xfId="8" applyFont="1" applyBorder="1" applyAlignment="1" applyProtection="1">
      <alignment horizontal="distributed" vertical="center" indent="1"/>
      <protection locked="0"/>
    </xf>
    <xf numFmtId="0" fontId="8" fillId="4" borderId="0" xfId="8" applyFont="1" applyFill="1" applyAlignment="1" applyProtection="1">
      <alignment horizontal="left" vertical="center"/>
      <protection locked="0"/>
    </xf>
    <xf numFmtId="0" fontId="8" fillId="4" borderId="29" xfId="8" applyFont="1" applyFill="1" applyBorder="1" applyAlignment="1" applyProtection="1">
      <alignment horizontal="left" vertical="center"/>
      <protection locked="0"/>
    </xf>
    <xf numFmtId="0" fontId="8" fillId="4" borderId="6" xfId="8" applyFont="1" applyFill="1" applyBorder="1" applyAlignment="1" applyProtection="1">
      <alignment horizontal="left" vertical="center"/>
      <protection locked="0"/>
    </xf>
    <xf numFmtId="0" fontId="8" fillId="4" borderId="5" xfId="8" applyFont="1" applyFill="1" applyBorder="1" applyAlignment="1" applyProtection="1">
      <alignment horizontal="left" vertical="center"/>
      <protection locked="0"/>
    </xf>
    <xf numFmtId="0" fontId="8" fillId="4" borderId="27" xfId="8" applyFont="1" applyFill="1" applyBorder="1" applyAlignment="1" applyProtection="1">
      <alignment horizontal="left" vertical="center"/>
      <protection locked="0"/>
    </xf>
    <xf numFmtId="0" fontId="8" fillId="0" borderId="36" xfId="8" applyFont="1" applyBorder="1" applyAlignment="1" applyProtection="1">
      <alignment horizontal="distributed" vertical="center" indent="1"/>
      <protection locked="0"/>
    </xf>
    <xf numFmtId="0" fontId="8" fillId="0" borderId="35" xfId="8" applyFont="1" applyBorder="1" applyAlignment="1" applyProtection="1">
      <alignment horizontal="distributed" vertical="center" indent="1"/>
      <protection locked="0"/>
    </xf>
    <xf numFmtId="0" fontId="8" fillId="0" borderId="10" xfId="8" applyFont="1" applyBorder="1" applyAlignment="1" applyProtection="1">
      <alignment horizontal="distributed" vertical="center" indent="1"/>
      <protection locked="0"/>
    </xf>
    <xf numFmtId="0" fontId="8" fillId="0" borderId="9" xfId="8" applyFont="1" applyBorder="1" applyAlignment="1" applyProtection="1">
      <alignment horizontal="distributed" vertical="center" indent="1"/>
      <protection locked="0"/>
    </xf>
    <xf numFmtId="0" fontId="8" fillId="4" borderId="9" xfId="8" applyFont="1" applyFill="1" applyBorder="1" applyAlignment="1" applyProtection="1">
      <alignment horizontal="left" vertical="center"/>
      <protection locked="0"/>
    </xf>
    <xf numFmtId="0" fontId="8" fillId="4" borderId="35"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0" borderId="9" xfId="8" applyFont="1" applyBorder="1" applyAlignment="1" applyProtection="1">
      <alignment horizontal="distributed" vertical="center" indent="2"/>
      <protection locked="0"/>
    </xf>
    <xf numFmtId="0" fontId="8" fillId="0" borderId="35" xfId="8" applyFont="1" applyBorder="1" applyAlignment="1" applyProtection="1">
      <alignment horizontal="distributed" vertical="center" indent="2"/>
      <protection locked="0"/>
    </xf>
    <xf numFmtId="0" fontId="8" fillId="0" borderId="10" xfId="8" applyFont="1" applyBorder="1" applyAlignment="1" applyProtection="1">
      <alignment horizontal="distributed" vertical="center" indent="2"/>
      <protection locked="0"/>
    </xf>
    <xf numFmtId="0" fontId="8" fillId="4" borderId="35" xfId="0" quotePrefix="1" applyFont="1" applyFill="1" applyBorder="1" applyAlignment="1" applyProtection="1">
      <alignment horizontal="left" vertical="center"/>
      <protection locked="0"/>
    </xf>
    <xf numFmtId="0" fontId="8" fillId="4" borderId="34" xfId="0" applyFont="1" applyFill="1" applyBorder="1" applyAlignment="1" applyProtection="1">
      <alignment horizontal="left" vertical="center"/>
      <protection locked="0"/>
    </xf>
    <xf numFmtId="3" fontId="8" fillId="4" borderId="38" xfId="8" applyNumberFormat="1" applyFont="1" applyFill="1" applyBorder="1" applyAlignment="1" applyProtection="1">
      <alignment horizontal="right" vertical="center" shrinkToFit="1"/>
      <protection locked="0"/>
    </xf>
    <xf numFmtId="0" fontId="8" fillId="0" borderId="8" xfId="8"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179" fontId="8" fillId="0" borderId="8" xfId="8" applyNumberFormat="1" applyFont="1" applyBorder="1" applyAlignment="1">
      <alignment horizontal="center" vertical="center" shrinkToFit="1"/>
    </xf>
    <xf numFmtId="179" fontId="8" fillId="0" borderId="9" xfId="8" applyNumberFormat="1" applyFont="1" applyBorder="1" applyAlignment="1">
      <alignment horizontal="center" vertical="center" shrinkToFit="1"/>
    </xf>
    <xf numFmtId="3" fontId="8" fillId="0" borderId="8" xfId="8" applyNumberFormat="1" applyFont="1" applyBorder="1" applyAlignment="1">
      <alignment horizontal="center" vertical="center" shrinkToFit="1"/>
    </xf>
    <xf numFmtId="3" fontId="8" fillId="0" borderId="9" xfId="8" applyNumberFormat="1" applyFont="1" applyBorder="1" applyAlignment="1">
      <alignment horizontal="center" vertical="center" shrinkToFit="1"/>
    </xf>
    <xf numFmtId="0" fontId="18" fillId="0" borderId="40" xfId="8" applyFont="1" applyBorder="1" applyAlignment="1" applyProtection="1">
      <alignment horizontal="distributed" vertical="center" indent="30"/>
      <protection locked="0"/>
    </xf>
    <xf numFmtId="0" fontId="18" fillId="0" borderId="41" xfId="8" applyFont="1" applyBorder="1" applyAlignment="1" applyProtection="1">
      <alignment horizontal="distributed" vertical="center" indent="30"/>
      <protection locked="0"/>
    </xf>
    <xf numFmtId="3" fontId="8" fillId="0" borderId="41" xfId="8" applyNumberFormat="1" applyFont="1" applyBorder="1" applyAlignment="1">
      <alignment horizontal="center" vertical="center" shrinkToFit="1"/>
    </xf>
    <xf numFmtId="3" fontId="8" fillId="0" borderId="18" xfId="8" applyNumberFormat="1" applyFont="1" applyBorder="1" applyAlignment="1">
      <alignment horizontal="center" vertical="center" shrinkToFit="1"/>
    </xf>
    <xf numFmtId="0" fontId="8" fillId="0" borderId="59" xfId="8" applyFont="1"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3" fontId="8" fillId="0" borderId="60" xfId="8" applyNumberFormat="1" applyFont="1" applyBorder="1" applyAlignment="1">
      <alignment horizontal="center" vertical="center" shrinkToFit="1"/>
    </xf>
    <xf numFmtId="3" fontId="8" fillId="0" borderId="56" xfId="8" applyNumberFormat="1" applyFont="1" applyBorder="1" applyAlignment="1">
      <alignment horizontal="center" vertical="center" shrinkToFit="1"/>
    </xf>
    <xf numFmtId="3" fontId="8" fillId="0" borderId="57" xfId="8" applyNumberFormat="1" applyFont="1" applyBorder="1" applyAlignment="1">
      <alignment horizontal="center" vertical="center" shrinkToFit="1"/>
    </xf>
    <xf numFmtId="0" fontId="8" fillId="0" borderId="38" xfId="8" applyFont="1" applyBorder="1" applyAlignment="1" applyProtection="1">
      <alignment horizontal="center" vertical="center"/>
      <protection locked="0"/>
    </xf>
    <xf numFmtId="0" fontId="25" fillId="0" borderId="8" xfId="8" applyFont="1" applyBorder="1" applyAlignment="1" applyProtection="1">
      <alignment horizontal="center" vertical="center" textRotation="255"/>
      <protection locked="0"/>
    </xf>
    <xf numFmtId="0" fontId="8" fillId="4" borderId="8" xfId="0" applyFont="1" applyFill="1" applyBorder="1" applyAlignment="1" applyProtection="1">
      <alignment horizontal="center" vertical="center" wrapText="1"/>
      <protection locked="0"/>
    </xf>
    <xf numFmtId="0" fontId="18" fillId="0" borderId="44" xfId="8" applyFont="1" applyBorder="1" applyAlignment="1" applyProtection="1">
      <alignment horizontal="distributed" vertical="center" indent="25"/>
      <protection locked="0"/>
    </xf>
    <xf numFmtId="0" fontId="18" fillId="0" borderId="33" xfId="8" applyFont="1" applyBorder="1" applyAlignment="1" applyProtection="1">
      <alignment horizontal="distributed" vertical="center" indent="25"/>
      <protection locked="0"/>
    </xf>
    <xf numFmtId="177" fontId="18" fillId="0" borderId="33" xfId="8" applyNumberFormat="1" applyFont="1" applyBorder="1" applyAlignment="1" applyProtection="1">
      <alignment horizontal="center" vertical="center" shrinkToFit="1"/>
      <protection locked="0"/>
    </xf>
    <xf numFmtId="3" fontId="18" fillId="0" borderId="33" xfId="8" applyNumberFormat="1" applyFont="1" applyBorder="1" applyAlignment="1" applyProtection="1">
      <alignment horizontal="center" vertical="center" shrinkToFit="1"/>
      <protection locked="0"/>
    </xf>
    <xf numFmtId="3" fontId="18" fillId="0" borderId="45" xfId="8" applyNumberFormat="1" applyFont="1" applyBorder="1" applyAlignment="1" applyProtection="1">
      <alignment horizontal="center" vertical="center" shrinkToFit="1"/>
      <protection locked="0"/>
    </xf>
    <xf numFmtId="180" fontId="8" fillId="0" borderId="8" xfId="8" applyNumberFormat="1" applyFont="1" applyBorder="1" applyAlignment="1">
      <alignment horizontal="center" vertical="center" shrinkToFit="1"/>
    </xf>
    <xf numFmtId="180" fontId="8" fillId="0" borderId="9" xfId="8" applyNumberFormat="1" applyFont="1" applyBorder="1" applyAlignment="1">
      <alignment horizontal="center" vertical="center" shrinkToFit="1"/>
    </xf>
    <xf numFmtId="3" fontId="8" fillId="4" borderId="8" xfId="8" applyNumberFormat="1" applyFont="1" applyFill="1" applyBorder="1" applyAlignment="1" applyProtection="1">
      <alignment horizontal="right" vertical="center" shrinkToFit="1"/>
      <protection locked="0"/>
    </xf>
    <xf numFmtId="3" fontId="8" fillId="0" borderId="39" xfId="8" applyNumberFormat="1" applyFont="1" applyBorder="1" applyAlignment="1">
      <alignment horizontal="right" vertical="center" shrinkToFit="1"/>
    </xf>
    <xf numFmtId="0" fontId="8" fillId="0" borderId="40" xfId="8" applyFont="1" applyBorder="1" applyAlignment="1" applyProtection="1">
      <alignment horizontal="center" vertical="center"/>
      <protection locked="0"/>
    </xf>
    <xf numFmtId="0" fontId="8" fillId="0" borderId="41" xfId="8" applyFont="1" applyBorder="1" applyAlignment="1" applyProtection="1">
      <alignment horizontal="center" vertical="center"/>
      <protection locked="0"/>
    </xf>
    <xf numFmtId="3" fontId="8" fillId="0" borderId="41" xfId="8" applyNumberFormat="1" applyFont="1" applyBorder="1" applyAlignment="1">
      <alignment horizontal="right" vertical="center" shrinkToFit="1"/>
    </xf>
    <xf numFmtId="3" fontId="8" fillId="0" borderId="31" xfId="8" applyNumberFormat="1" applyFont="1" applyBorder="1" applyAlignment="1">
      <alignment horizontal="right" vertical="center" shrinkToFit="1"/>
    </xf>
    <xf numFmtId="3" fontId="8" fillId="0" borderId="32" xfId="8" applyNumberFormat="1" applyFont="1" applyBorder="1" applyAlignment="1">
      <alignment horizontal="right" vertical="center" shrinkToFit="1"/>
    </xf>
    <xf numFmtId="3" fontId="8" fillId="0" borderId="43" xfId="8" applyNumberFormat="1" applyFont="1" applyBorder="1" applyAlignment="1">
      <alignment horizontal="right" vertical="center" shrinkToFit="1"/>
    </xf>
    <xf numFmtId="0" fontId="8" fillId="0" borderId="38" xfId="8" applyFont="1" applyBorder="1" applyAlignment="1" applyProtection="1">
      <alignment horizontal="center" vertical="center" shrinkToFit="1"/>
      <protection locked="0"/>
    </xf>
    <xf numFmtId="0" fontId="8" fillId="0" borderId="8" xfId="8" applyFont="1" applyBorder="1" applyAlignment="1" applyProtection="1">
      <alignment horizontal="center" vertical="center" shrinkToFit="1"/>
      <protection locked="0"/>
    </xf>
    <xf numFmtId="49" fontId="8" fillId="0" borderId="6" xfId="8" quotePrefix="1" applyNumberFormat="1" applyFont="1" applyBorder="1" applyAlignment="1">
      <alignment horizontal="center" vertical="center"/>
    </xf>
    <xf numFmtId="49" fontId="8" fillId="0" borderId="5" xfId="8" applyNumberFormat="1" applyFont="1" applyBorder="1" applyAlignment="1">
      <alignment horizontal="center" vertical="center"/>
    </xf>
    <xf numFmtId="49" fontId="8" fillId="0" borderId="7" xfId="8" applyNumberFormat="1" applyFont="1" applyBorder="1" applyAlignment="1">
      <alignment horizontal="center" vertical="center"/>
    </xf>
    <xf numFmtId="49" fontId="8" fillId="4" borderId="6" xfId="8" quotePrefix="1" applyNumberFormat="1" applyFont="1" applyFill="1" applyBorder="1" applyAlignment="1" applyProtection="1">
      <alignment horizontal="center" vertical="center"/>
      <protection locked="0"/>
    </xf>
    <xf numFmtId="49" fontId="8" fillId="4" borderId="5" xfId="8" applyNumberFormat="1" applyFont="1" applyFill="1" applyBorder="1" applyAlignment="1" applyProtection="1">
      <alignment horizontal="center" vertical="center"/>
      <protection locked="0"/>
    </xf>
    <xf numFmtId="49" fontId="8" fillId="4" borderId="7" xfId="8" applyNumberFormat="1" applyFont="1" applyFill="1" applyBorder="1" applyAlignment="1" applyProtection="1">
      <alignment horizontal="center" vertical="center"/>
      <protection locked="0"/>
    </xf>
    <xf numFmtId="0" fontId="8" fillId="0" borderId="8" xfId="8" applyFont="1" applyBorder="1" applyAlignment="1">
      <alignment horizontal="center" vertical="center" shrinkToFit="1"/>
    </xf>
    <xf numFmtId="0" fontId="18" fillId="0" borderId="30" xfId="8" applyFont="1" applyBorder="1" applyAlignment="1" applyProtection="1">
      <alignment horizontal="center" vertical="center"/>
      <protection locked="0"/>
    </xf>
    <xf numFmtId="0" fontId="18" fillId="0" borderId="19" xfId="8" applyFont="1" applyBorder="1" applyAlignment="1" applyProtection="1">
      <alignment horizontal="center" vertical="center"/>
      <protection locked="0"/>
    </xf>
    <xf numFmtId="0" fontId="18" fillId="0" borderId="46" xfId="8" applyFont="1" applyBorder="1" applyAlignment="1" applyProtection="1">
      <alignment horizontal="center" vertical="center"/>
      <protection locked="0"/>
    </xf>
    <xf numFmtId="0" fontId="18" fillId="0" borderId="28" xfId="8" applyFont="1" applyBorder="1" applyAlignment="1" applyProtection="1">
      <alignment horizontal="center" vertical="center"/>
      <protection locked="0"/>
    </xf>
    <xf numFmtId="0" fontId="18" fillId="0" borderId="0" xfId="8" applyFont="1" applyAlignment="1" applyProtection="1">
      <alignment horizontal="center" vertical="center"/>
      <protection locked="0"/>
    </xf>
    <xf numFmtId="0" fontId="18" fillId="0" borderId="4" xfId="8" applyFont="1" applyBorder="1" applyAlignment="1" applyProtection="1">
      <alignment horizontal="center" vertical="center"/>
      <protection locked="0"/>
    </xf>
    <xf numFmtId="0" fontId="18" fillId="0" borderId="22" xfId="8" applyFont="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protection locked="0"/>
    </xf>
    <xf numFmtId="0" fontId="8" fillId="0" borderId="19" xfId="8" applyFont="1" applyBorder="1" applyAlignment="1" applyProtection="1">
      <alignment horizontal="center" vertical="center"/>
      <protection locked="0"/>
    </xf>
    <xf numFmtId="0" fontId="8" fillId="0" borderId="46" xfId="8" applyFont="1" applyBorder="1" applyAlignment="1" applyProtection="1">
      <alignment horizontal="center" vertical="center"/>
      <protection locked="0"/>
    </xf>
    <xf numFmtId="0" fontId="8" fillId="0" borderId="3" xfId="8" applyFont="1" applyBorder="1" applyAlignment="1" applyProtection="1">
      <alignment horizontal="center" vertical="center"/>
      <protection locked="0"/>
    </xf>
    <xf numFmtId="0" fontId="8" fillId="0" borderId="4" xfId="8" applyFont="1" applyBorder="1" applyAlignment="1" applyProtection="1">
      <alignment horizontal="center" vertical="center"/>
      <protection locked="0"/>
    </xf>
    <xf numFmtId="0" fontId="8" fillId="0" borderId="6" xfId="8"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7" xfId="8" applyFont="1" applyBorder="1" applyAlignment="1" applyProtection="1">
      <alignment horizontal="center" vertical="center"/>
      <protection locked="0"/>
    </xf>
    <xf numFmtId="0" fontId="8" fillId="0" borderId="48" xfId="8" applyFont="1" applyBorder="1" applyAlignment="1" applyProtection="1">
      <alignment horizontal="center" vertical="center" wrapText="1"/>
      <protection locked="0"/>
    </xf>
    <xf numFmtId="0" fontId="8" fillId="0" borderId="19" xfId="8" applyFont="1" applyBorder="1" applyAlignment="1" applyProtection="1">
      <alignment horizontal="center" vertical="center" wrapText="1"/>
      <protection locked="0"/>
    </xf>
    <xf numFmtId="0" fontId="8" fillId="0" borderId="46" xfId="8" applyFont="1" applyBorder="1" applyAlignment="1" applyProtection="1">
      <alignment horizontal="center" vertical="center" wrapText="1"/>
      <protection locked="0"/>
    </xf>
    <xf numFmtId="0" fontId="8" fillId="0" borderId="3" xfId="8" applyFont="1" applyBorder="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8" fillId="0" borderId="4" xfId="8" applyFont="1" applyBorder="1" applyAlignment="1" applyProtection="1">
      <alignment horizontal="center" vertical="center" wrapText="1"/>
      <protection locked="0"/>
    </xf>
    <xf numFmtId="0" fontId="8" fillId="0" borderId="6"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8" fillId="0" borderId="7" xfId="8" applyFont="1" applyBorder="1" applyAlignment="1" applyProtection="1">
      <alignment horizontal="center" vertical="center" wrapText="1"/>
      <protection locked="0"/>
    </xf>
    <xf numFmtId="0" fontId="8" fillId="0" borderId="20" xfId="8" applyFont="1" applyBorder="1" applyAlignment="1" applyProtection="1">
      <alignment horizontal="center" vertical="center"/>
      <protection locked="0"/>
    </xf>
    <xf numFmtId="0" fontId="8" fillId="0" borderId="27" xfId="8" applyFont="1" applyBorder="1" applyAlignment="1" applyProtection="1">
      <alignment horizontal="center" vertical="center"/>
      <protection locked="0"/>
    </xf>
    <xf numFmtId="0" fontId="18" fillId="0" borderId="23" xfId="8" applyFont="1" applyBorder="1" applyAlignment="1" applyProtection="1">
      <alignment horizontal="center" vertical="center"/>
      <protection locked="0"/>
    </xf>
    <xf numFmtId="0" fontId="18" fillId="0" borderId="24" xfId="8" applyFont="1" applyBorder="1" applyAlignment="1" applyProtection="1">
      <alignment horizontal="center" vertical="center"/>
      <protection locked="0"/>
    </xf>
    <xf numFmtId="0" fontId="18" fillId="0" borderId="25" xfId="8" applyFont="1" applyBorder="1" applyAlignment="1" applyProtection="1">
      <alignment horizontal="center" vertical="center"/>
      <protection locked="0"/>
    </xf>
    <xf numFmtId="0" fontId="8" fillId="0" borderId="16" xfId="8" applyFont="1" applyBorder="1" applyAlignment="1" applyProtection="1">
      <alignment horizontal="center" vertical="center"/>
      <protection locked="0"/>
    </xf>
    <xf numFmtId="0" fontId="8" fillId="0" borderId="14"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8" fillId="0" borderId="17" xfId="8" applyFont="1" applyBorder="1" applyAlignment="1" applyProtection="1">
      <alignment horizontal="center" vertical="center"/>
      <protection locked="0"/>
    </xf>
    <xf numFmtId="3" fontId="8" fillId="0" borderId="18" xfId="8" applyNumberFormat="1" applyFont="1" applyBorder="1" applyAlignment="1">
      <alignment horizontal="right" vertical="center"/>
    </xf>
    <xf numFmtId="3" fontId="8" fillId="0" borderId="31" xfId="8" applyNumberFormat="1" applyFont="1" applyBorder="1" applyAlignment="1">
      <alignment horizontal="right" vertical="center"/>
    </xf>
    <xf numFmtId="0" fontId="8" fillId="0" borderId="31"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8" fillId="0" borderId="42" xfId="8" applyFont="1" applyBorder="1" applyAlignment="1" applyProtection="1">
      <alignment horizontal="center" vertical="center"/>
      <protection locked="0"/>
    </xf>
    <xf numFmtId="0" fontId="8" fillId="0" borderId="38" xfId="8" applyFont="1" applyBorder="1" applyAlignment="1">
      <alignment horizontal="distributed" vertical="center" indent="1"/>
    </xf>
    <xf numFmtId="0" fontId="8" fillId="0" borderId="8" xfId="8" applyFont="1" applyBorder="1" applyAlignment="1">
      <alignment horizontal="distributed" vertical="center" indent="1"/>
    </xf>
    <xf numFmtId="0" fontId="21" fillId="0" borderId="8" xfId="8" applyFont="1" applyBorder="1" applyAlignment="1" applyProtection="1">
      <alignment horizontal="center" vertical="center" wrapText="1"/>
      <protection locked="0"/>
    </xf>
    <xf numFmtId="0" fontId="21" fillId="0" borderId="8" xfId="8" applyFont="1" applyBorder="1" applyAlignment="1" applyProtection="1">
      <alignment horizontal="center" vertical="center"/>
      <protection locked="0"/>
    </xf>
    <xf numFmtId="0" fontId="21" fillId="0" borderId="9" xfId="8" applyFont="1" applyBorder="1" applyAlignment="1" applyProtection="1">
      <alignment horizontal="center" vertical="center"/>
      <protection locked="0"/>
    </xf>
    <xf numFmtId="0" fontId="21" fillId="0" borderId="38" xfId="8" applyFont="1" applyBorder="1" applyAlignment="1" applyProtection="1">
      <alignment horizontal="center" vertical="center" wrapText="1" shrinkToFit="1"/>
      <protection locked="0"/>
    </xf>
    <xf numFmtId="0" fontId="21" fillId="0" borderId="8" xfId="8" applyFont="1" applyBorder="1" applyAlignment="1" applyProtection="1">
      <alignment horizontal="center" vertical="center" shrinkToFit="1"/>
      <protection locked="0"/>
    </xf>
    <xf numFmtId="0" fontId="21" fillId="0" borderId="38" xfId="8" applyFont="1" applyBorder="1" applyAlignment="1" applyProtection="1">
      <alignment horizontal="center" vertical="center" shrinkToFit="1"/>
      <protection locked="0"/>
    </xf>
    <xf numFmtId="0" fontId="21" fillId="0" borderId="39" xfId="8" applyFont="1" applyBorder="1" applyAlignment="1" applyProtection="1">
      <alignment horizontal="center" vertical="center"/>
      <protection locked="0"/>
    </xf>
    <xf numFmtId="0" fontId="8" fillId="0" borderId="51" xfId="8" applyFont="1" applyBorder="1" applyAlignment="1" applyProtection="1">
      <alignment horizontal="center" vertical="center" shrinkToFit="1"/>
      <protection locked="0"/>
    </xf>
    <xf numFmtId="0" fontId="8" fillId="0" borderId="52" xfId="8" applyFont="1" applyBorder="1" applyAlignment="1" applyProtection="1">
      <alignment horizontal="center" vertical="center" shrinkToFit="1"/>
      <protection locked="0"/>
    </xf>
    <xf numFmtId="0" fontId="8" fillId="0" borderId="53" xfId="8" applyFont="1" applyBorder="1" applyAlignment="1" applyProtection="1">
      <alignment horizontal="center" vertical="center" shrinkToFit="1"/>
      <protection locked="0"/>
    </xf>
    <xf numFmtId="0" fontId="8" fillId="0" borderId="44" xfId="8" applyFont="1" applyBorder="1" applyAlignment="1" applyProtection="1">
      <alignment horizontal="distributed" vertical="center" indent="3"/>
      <protection locked="0"/>
    </xf>
    <xf numFmtId="0" fontId="8" fillId="0" borderId="33" xfId="8" applyFont="1" applyBorder="1" applyAlignment="1" applyProtection="1">
      <alignment horizontal="distributed" vertical="center" indent="3"/>
      <protection locked="0"/>
    </xf>
    <xf numFmtId="0" fontId="8" fillId="0" borderId="38" xfId="8" applyFont="1" applyBorder="1" applyAlignment="1" applyProtection="1">
      <alignment horizontal="distributed" vertical="center" indent="3"/>
      <protection locked="0"/>
    </xf>
    <xf numFmtId="0" fontId="8" fillId="0" borderId="8" xfId="8" applyFont="1" applyBorder="1" applyAlignment="1" applyProtection="1">
      <alignment horizontal="distributed" vertical="center" indent="3"/>
      <protection locked="0"/>
    </xf>
    <xf numFmtId="0" fontId="8" fillId="0" borderId="33" xfId="8" applyFont="1" applyBorder="1" applyAlignment="1" applyProtection="1">
      <alignment horizontal="center" vertical="center" wrapText="1" shrinkToFit="1"/>
      <protection locked="0"/>
    </xf>
    <xf numFmtId="0" fontId="8" fillId="0" borderId="45" xfId="8" applyFont="1" applyBorder="1" applyAlignment="1" applyProtection="1">
      <alignment horizontal="center" vertical="center" wrapText="1" shrinkToFit="1"/>
      <protection locked="0"/>
    </xf>
    <xf numFmtId="0" fontId="8" fillId="0" borderId="8" xfId="8" applyFont="1" applyBorder="1" applyAlignment="1" applyProtection="1">
      <alignment horizontal="center" vertical="center" wrapText="1" shrinkToFit="1"/>
      <protection locked="0"/>
    </xf>
    <xf numFmtId="0" fontId="8" fillId="0" borderId="39" xfId="8" applyFont="1" applyBorder="1" applyAlignment="1" applyProtection="1">
      <alignment horizontal="center" vertical="center" wrapText="1" shrinkToFit="1"/>
      <protection locked="0"/>
    </xf>
    <xf numFmtId="0" fontId="8" fillId="0" borderId="44" xfId="8" applyFont="1" applyBorder="1" applyAlignment="1" applyProtection="1">
      <alignment horizontal="center" vertical="center"/>
      <protection locked="0"/>
    </xf>
    <xf numFmtId="0" fontId="8" fillId="0" borderId="33" xfId="8" applyFont="1" applyBorder="1" applyAlignment="1" applyProtection="1">
      <alignment horizontal="center" vertical="center"/>
      <protection locked="0"/>
    </xf>
    <xf numFmtId="0" fontId="8" fillId="0" borderId="45" xfId="8" applyFont="1" applyBorder="1" applyAlignment="1" applyProtection="1">
      <alignment horizontal="center" vertical="center"/>
      <protection locked="0"/>
    </xf>
    <xf numFmtId="0" fontId="8" fillId="0" borderId="44" xfId="8" applyFont="1" applyBorder="1" applyAlignment="1" applyProtection="1">
      <alignment horizontal="center" vertical="center" shrinkToFit="1"/>
      <protection locked="0"/>
    </xf>
    <xf numFmtId="0" fontId="8" fillId="0" borderId="33" xfId="8" applyFont="1" applyBorder="1" applyAlignment="1" applyProtection="1">
      <alignment horizontal="center" vertical="center" shrinkToFit="1"/>
      <protection locked="0"/>
    </xf>
    <xf numFmtId="0" fontId="8" fillId="0" borderId="45" xfId="8" applyFont="1" applyBorder="1" applyAlignment="1" applyProtection="1">
      <alignment horizontal="center" vertical="center" shrinkToFit="1"/>
      <protection locked="0"/>
    </xf>
    <xf numFmtId="0" fontId="8" fillId="0" borderId="25" xfId="8" applyFont="1" applyBorder="1" applyAlignment="1" applyProtection="1">
      <alignment horizontal="center" vertical="center"/>
      <protection locked="0"/>
    </xf>
    <xf numFmtId="0" fontId="8" fillId="0" borderId="18" xfId="8" applyFont="1" applyBorder="1" applyAlignment="1" applyProtection="1">
      <alignment horizontal="center" vertical="center" shrinkToFit="1"/>
      <protection locked="0"/>
    </xf>
    <xf numFmtId="0" fontId="8" fillId="0" borderId="31" xfId="8" applyFont="1" applyBorder="1" applyAlignment="1" applyProtection="1">
      <alignment horizontal="center" vertical="center" shrinkToFit="1"/>
      <protection locked="0"/>
    </xf>
    <xf numFmtId="0" fontId="8" fillId="0" borderId="32" xfId="8" applyFont="1" applyBorder="1" applyAlignment="1" applyProtection="1">
      <alignment horizontal="center" vertical="center" shrinkToFit="1"/>
      <protection locked="0"/>
    </xf>
    <xf numFmtId="3" fontId="8" fillId="4" borderId="18" xfId="8" applyNumberFormat="1" applyFont="1" applyFill="1" applyBorder="1" applyAlignment="1" applyProtection="1">
      <alignment horizontal="center" vertical="center" shrinkToFit="1"/>
      <protection locked="0"/>
    </xf>
    <xf numFmtId="3" fontId="8" fillId="4" borderId="31" xfId="8" applyNumberFormat="1" applyFont="1" applyFill="1" applyBorder="1" applyAlignment="1" applyProtection="1">
      <alignment horizontal="center" vertical="center" shrinkToFit="1"/>
      <protection locked="0"/>
    </xf>
    <xf numFmtId="3" fontId="8" fillId="0" borderId="18" xfId="8" applyNumberFormat="1" applyFont="1" applyBorder="1" applyAlignment="1">
      <alignment horizontal="center" vertical="center"/>
    </xf>
    <xf numFmtId="3" fontId="8" fillId="0" borderId="31" xfId="8" applyNumberFormat="1" applyFont="1" applyBorder="1" applyAlignment="1">
      <alignment horizontal="center" vertical="center"/>
    </xf>
    <xf numFmtId="0" fontId="8" fillId="4" borderId="5" xfId="8" applyFont="1" applyFill="1" applyBorder="1" applyAlignment="1" applyProtection="1">
      <alignment horizontal="left" vertical="center" shrinkToFit="1"/>
      <protection locked="0"/>
    </xf>
    <xf numFmtId="0" fontId="8" fillId="4" borderId="27" xfId="8" applyFont="1" applyFill="1" applyBorder="1" applyAlignment="1" applyProtection="1">
      <alignment horizontal="left" vertical="center" shrinkToFit="1"/>
      <protection locked="0"/>
    </xf>
    <xf numFmtId="0" fontId="8" fillId="4" borderId="28" xfId="8" applyFont="1" applyFill="1" applyBorder="1" applyAlignment="1" applyProtection="1">
      <alignment horizontal="center" vertical="center" shrinkToFit="1"/>
      <protection locked="0"/>
    </xf>
    <xf numFmtId="0" fontId="8" fillId="4" borderId="0" xfId="8" applyFont="1" applyFill="1" applyAlignment="1" applyProtection="1">
      <alignment horizontal="center" vertical="center" shrinkToFit="1"/>
      <protection locked="0"/>
    </xf>
    <xf numFmtId="0" fontId="8" fillId="4" borderId="4" xfId="8" applyFont="1" applyFill="1" applyBorder="1" applyAlignment="1" applyProtection="1">
      <alignment horizontal="center" vertical="center" shrinkToFit="1"/>
      <protection locked="0"/>
    </xf>
    <xf numFmtId="0" fontId="8" fillId="0" borderId="9" xfId="8" applyFont="1" applyBorder="1" applyAlignment="1" applyProtection="1">
      <alignment horizontal="distributed" vertical="center" justifyLastLine="1"/>
      <protection locked="0"/>
    </xf>
    <xf numFmtId="0" fontId="8" fillId="0" borderId="35" xfId="8" applyFont="1" applyBorder="1" applyAlignment="1" applyProtection="1">
      <alignment horizontal="distributed" vertical="center" justifyLastLine="1"/>
      <protection locked="0"/>
    </xf>
    <xf numFmtId="0" fontId="8" fillId="0" borderId="10" xfId="8" applyFont="1" applyBorder="1" applyAlignment="1" applyProtection="1">
      <alignment horizontal="distributed" vertical="center" justifyLastLine="1"/>
      <protection locked="0"/>
    </xf>
    <xf numFmtId="0" fontId="8" fillId="4" borderId="35" xfId="8" applyFont="1" applyFill="1" applyBorder="1" applyAlignment="1" applyProtection="1">
      <alignment horizontal="left" vertical="center"/>
      <protection locked="0"/>
    </xf>
    <xf numFmtId="0" fontId="8" fillId="4" borderId="10" xfId="8" applyFont="1" applyFill="1" applyBorder="1" applyAlignment="1" applyProtection="1">
      <alignment horizontal="left" vertical="center"/>
      <protection locked="0"/>
    </xf>
    <xf numFmtId="3" fontId="8" fillId="4" borderId="9" xfId="8" applyNumberFormat="1" applyFont="1" applyFill="1" applyBorder="1" applyAlignment="1" applyProtection="1">
      <alignment horizontal="center" vertical="center"/>
      <protection locked="0"/>
    </xf>
    <xf numFmtId="3" fontId="8" fillId="4" borderId="35" xfId="8" applyNumberFormat="1" applyFont="1" applyFill="1" applyBorder="1" applyAlignment="1" applyProtection="1">
      <alignment horizontal="center" vertical="center"/>
      <protection locked="0"/>
    </xf>
    <xf numFmtId="0" fontId="8" fillId="0" borderId="35" xfId="8" applyFont="1" applyBorder="1" applyAlignment="1" applyProtection="1">
      <alignment horizontal="left" vertical="center" shrinkToFit="1"/>
      <protection locked="0"/>
    </xf>
    <xf numFmtId="0" fontId="8" fillId="0" borderId="34" xfId="8" applyFont="1" applyBorder="1" applyAlignment="1" applyProtection="1">
      <alignment horizontal="left" vertical="center" shrinkToFit="1"/>
      <protection locked="0"/>
    </xf>
    <xf numFmtId="0" fontId="8" fillId="0" borderId="30" xfId="8" applyFont="1" applyBorder="1" applyAlignment="1" applyProtection="1">
      <alignment horizontal="center" vertical="center"/>
      <protection locked="0"/>
    </xf>
    <xf numFmtId="0" fontId="8" fillId="0" borderId="48" xfId="8" applyFont="1" applyBorder="1" applyAlignment="1" applyProtection="1">
      <alignment horizontal="center" vertical="center" justifyLastLine="1"/>
      <protection locked="0"/>
    </xf>
    <xf numFmtId="0" fontId="8" fillId="0" borderId="19" xfId="8" applyFont="1" applyBorder="1" applyAlignment="1" applyProtection="1">
      <alignment horizontal="center" vertical="center" justifyLastLine="1"/>
      <protection locked="0"/>
    </xf>
    <xf numFmtId="0" fontId="8" fillId="0" borderId="46" xfId="8" applyFont="1" applyBorder="1" applyAlignment="1" applyProtection="1">
      <alignment horizontal="center" vertical="center" justifyLastLine="1"/>
      <protection locked="0"/>
    </xf>
    <xf numFmtId="0" fontId="8" fillId="0" borderId="6" xfId="8" applyFont="1" applyBorder="1" applyAlignment="1" applyProtection="1">
      <alignment horizontal="center" vertical="center" justifyLastLine="1"/>
      <protection locked="0"/>
    </xf>
    <xf numFmtId="0" fontId="8" fillId="0" borderId="5" xfId="8" applyFont="1" applyBorder="1" applyAlignment="1" applyProtection="1">
      <alignment horizontal="center" vertical="center" justifyLastLine="1"/>
      <protection locked="0"/>
    </xf>
    <xf numFmtId="0" fontId="8" fillId="0" borderId="7" xfId="8" applyFont="1" applyBorder="1" applyAlignment="1" applyProtection="1">
      <alignment horizontal="center" vertical="center" justifyLastLine="1"/>
      <protection locked="0"/>
    </xf>
    <xf numFmtId="0" fontId="8" fillId="4" borderId="20" xfId="8" applyFont="1" applyFill="1" applyBorder="1" applyAlignment="1" applyProtection="1">
      <alignment horizontal="left" vertical="center"/>
      <protection locked="0"/>
    </xf>
    <xf numFmtId="0" fontId="8" fillId="0" borderId="28" xfId="8" applyFont="1" applyBorder="1" applyAlignment="1" applyProtection="1">
      <alignment horizontal="center" vertical="center" shrinkToFit="1"/>
      <protection locked="0"/>
    </xf>
    <xf numFmtId="0" fontId="8" fillId="0" borderId="0" xfId="8" applyFont="1" applyAlignment="1" applyProtection="1">
      <alignment horizontal="center" vertical="center" shrinkToFit="1"/>
      <protection locked="0"/>
    </xf>
    <xf numFmtId="0" fontId="8" fillId="0" borderId="4" xfId="8" applyFont="1" applyBorder="1" applyAlignment="1" applyProtection="1">
      <alignment horizontal="center" vertical="center" shrinkToFit="1"/>
      <protection locked="0"/>
    </xf>
    <xf numFmtId="0" fontId="18" fillId="0" borderId="6" xfId="8" applyFont="1" applyBorder="1" applyAlignment="1" applyProtection="1">
      <alignment horizontal="center" vertical="center"/>
      <protection locked="0"/>
    </xf>
    <xf numFmtId="3" fontId="8" fillId="4" borderId="5" xfId="8" applyNumberFormat="1" applyFont="1" applyFill="1" applyBorder="1" applyAlignment="1" applyProtection="1">
      <alignment horizontal="center" vertical="center"/>
      <protection locked="0"/>
    </xf>
    <xf numFmtId="0" fontId="8" fillId="0" borderId="5" xfId="8" applyFont="1" applyBorder="1" applyAlignment="1" applyProtection="1">
      <alignment horizontal="center" vertical="center" shrinkToFit="1"/>
      <protection locked="0"/>
    </xf>
    <xf numFmtId="0" fontId="8" fillId="0" borderId="7" xfId="8" applyFont="1" applyBorder="1" applyAlignment="1" applyProtection="1">
      <alignment horizontal="center" vertical="center" shrinkToFit="1"/>
      <protection locked="0"/>
    </xf>
    <xf numFmtId="0" fontId="18" fillId="4" borderId="24" xfId="8" applyFont="1" applyFill="1" applyBorder="1" applyAlignment="1" applyProtection="1">
      <alignment horizontal="center" vertical="center"/>
      <protection locked="0"/>
    </xf>
    <xf numFmtId="0" fontId="7" fillId="4" borderId="19" xfId="0" applyFont="1" applyFill="1" applyBorder="1" applyAlignment="1" applyProtection="1">
      <alignment horizontal="left" vertical="center"/>
      <protection locked="0"/>
    </xf>
    <xf numFmtId="0" fontId="7" fillId="4" borderId="46" xfId="0" applyFont="1" applyFill="1" applyBorder="1" applyAlignment="1" applyProtection="1">
      <alignment horizontal="left" vertical="center"/>
      <protection locked="0"/>
    </xf>
    <xf numFmtId="0" fontId="20" fillId="0" borderId="0" xfId="8" applyFont="1" applyAlignment="1" applyProtection="1">
      <alignment horizontal="center" vertical="center" wrapText="1" shrinkToFit="1"/>
      <protection locked="0"/>
    </xf>
    <xf numFmtId="0" fontId="20" fillId="0" borderId="0" xfId="8" applyFont="1" applyAlignment="1" applyProtection="1">
      <alignment horizontal="center" vertical="center" shrinkToFit="1"/>
      <protection locked="0"/>
    </xf>
    <xf numFmtId="0" fontId="8" fillId="0" borderId="13" xfId="8" applyFont="1" applyBorder="1" applyAlignment="1" applyProtection="1">
      <alignment horizontal="distributed" vertical="center" wrapText="1" indent="1"/>
      <protection locked="0"/>
    </xf>
    <xf numFmtId="0" fontId="8" fillId="0" borderId="14" xfId="8" applyFont="1" applyBorder="1" applyAlignment="1" applyProtection="1">
      <alignment horizontal="distributed" vertical="center" wrapText="1" indent="1"/>
      <protection locked="0"/>
    </xf>
    <xf numFmtId="0" fontId="8" fillId="0" borderId="15" xfId="8" applyFont="1" applyBorder="1" applyAlignment="1" applyProtection="1">
      <alignment horizontal="distributed" vertical="center" wrapText="1" indent="1"/>
      <protection locked="0"/>
    </xf>
    <xf numFmtId="0" fontId="8" fillId="4" borderId="16" xfId="8" applyFont="1" applyFill="1" applyBorder="1" applyAlignment="1" applyProtection="1">
      <alignment horizontal="left" vertical="center" shrinkToFit="1"/>
      <protection locked="0"/>
    </xf>
    <xf numFmtId="0" fontId="8" fillId="4" borderId="14" xfId="8" applyFont="1" applyFill="1" applyBorder="1" applyAlignment="1" applyProtection="1">
      <alignment horizontal="left" vertical="center" shrinkToFit="1"/>
      <protection locked="0"/>
    </xf>
    <xf numFmtId="0" fontId="8" fillId="4" borderId="15" xfId="8" applyFont="1" applyFill="1" applyBorder="1" applyAlignment="1" applyProtection="1">
      <alignment horizontal="left" vertical="center" shrinkToFit="1"/>
      <protection locked="0"/>
    </xf>
    <xf numFmtId="0" fontId="8" fillId="4" borderId="14" xfId="8" applyFont="1" applyFill="1" applyBorder="1" applyAlignment="1" applyProtection="1">
      <alignment horizontal="right" vertical="center"/>
      <protection locked="0"/>
    </xf>
    <xf numFmtId="0" fontId="8" fillId="0" borderId="62" xfId="8" applyFont="1" applyBorder="1" applyAlignment="1" applyProtection="1">
      <alignment horizontal="center" vertical="center"/>
      <protection locked="0"/>
    </xf>
    <xf numFmtId="0" fontId="8" fillId="0" borderId="63" xfId="8" applyFont="1" applyBorder="1" applyAlignment="1" applyProtection="1">
      <alignment horizontal="center" vertical="center"/>
      <protection locked="0"/>
    </xf>
    <xf numFmtId="0" fontId="8" fillId="0" borderId="21" xfId="8" applyFont="1" applyBorder="1" applyAlignment="1" applyProtection="1">
      <alignment horizontal="distributed" vertical="center" indent="1"/>
      <protection locked="0"/>
    </xf>
    <xf numFmtId="0" fontId="8" fillId="0" borderId="1" xfId="8" applyFont="1" applyBorder="1" applyAlignment="1" applyProtection="1">
      <alignment horizontal="distributed" vertical="center" indent="1"/>
      <protection locked="0"/>
    </xf>
    <xf numFmtId="0" fontId="8" fillId="0" borderId="2" xfId="8" applyFont="1" applyBorder="1" applyAlignment="1" applyProtection="1">
      <alignment horizontal="distributed" vertical="center" indent="1"/>
      <protection locked="0"/>
    </xf>
    <xf numFmtId="0" fontId="8" fillId="0" borderId="9" xfId="8" applyFont="1" applyBorder="1" applyAlignment="1" applyProtection="1">
      <alignment horizontal="center" vertical="center" shrinkToFit="1"/>
      <protection locked="0"/>
    </xf>
    <xf numFmtId="0" fontId="8" fillId="0" borderId="35" xfId="8" applyFont="1" applyBorder="1" applyAlignment="1" applyProtection="1">
      <alignment horizontal="center" vertical="center" shrinkToFit="1"/>
      <protection locked="0"/>
    </xf>
    <xf numFmtId="0" fontId="8" fillId="0" borderId="10" xfId="8" applyFont="1" applyBorder="1" applyAlignment="1" applyProtection="1">
      <alignment horizontal="center" vertical="center" shrinkToFit="1"/>
      <protection locked="0"/>
    </xf>
    <xf numFmtId="0" fontId="8" fillId="4" borderId="34" xfId="8" applyFont="1" applyFill="1" applyBorder="1" applyAlignment="1" applyProtection="1">
      <alignment horizontal="left" vertical="center"/>
      <protection locked="0"/>
    </xf>
    <xf numFmtId="178" fontId="8" fillId="4" borderId="35" xfId="0" applyNumberFormat="1" applyFont="1" applyFill="1" applyBorder="1" applyAlignment="1" applyProtection="1">
      <alignment horizontal="center" vertical="center"/>
      <protection locked="0"/>
    </xf>
    <xf numFmtId="0" fontId="8" fillId="0" borderId="9" xfId="8" applyFont="1" applyBorder="1" applyAlignment="1" applyProtection="1">
      <alignment horizontal="center" vertical="center"/>
      <protection locked="0"/>
    </xf>
    <xf numFmtId="0" fontId="8" fillId="0" borderId="35" xfId="8" applyFont="1" applyBorder="1" applyAlignment="1" applyProtection="1">
      <alignment horizontal="center" vertical="center"/>
      <protection locked="0"/>
    </xf>
    <xf numFmtId="0" fontId="8" fillId="0" borderId="10" xfId="8" applyFont="1" applyBorder="1" applyAlignment="1" applyProtection="1">
      <alignment horizontal="center" vertical="center"/>
      <protection locked="0"/>
    </xf>
    <xf numFmtId="0" fontId="25" fillId="0" borderId="35" xfId="8" applyFont="1" applyBorder="1" applyAlignment="1" applyProtection="1">
      <alignment horizontal="left" vertical="center"/>
      <protection locked="0"/>
    </xf>
    <xf numFmtId="0" fontId="25" fillId="0" borderId="10" xfId="8" applyFont="1" applyBorder="1" applyAlignment="1" applyProtection="1">
      <alignment horizontal="left" vertical="center"/>
      <protection locked="0"/>
    </xf>
    <xf numFmtId="0" fontId="8" fillId="0" borderId="83" xfId="8" applyFont="1" applyBorder="1" applyAlignment="1" applyProtection="1">
      <alignment horizontal="center" vertical="center"/>
      <protection locked="0"/>
    </xf>
    <xf numFmtId="0" fontId="8" fillId="0" borderId="49" xfId="8" applyFont="1" applyBorder="1" applyAlignment="1" applyProtection="1">
      <alignment horizontal="center" vertical="center"/>
      <protection locked="0"/>
    </xf>
    <xf numFmtId="0" fontId="8" fillId="0" borderId="50" xfId="8" applyFont="1" applyBorder="1" applyAlignment="1" applyProtection="1">
      <alignment horizontal="center" vertical="center"/>
      <protection locked="0"/>
    </xf>
    <xf numFmtId="179" fontId="8" fillId="0" borderId="8" xfId="8" applyNumberFormat="1" applyFont="1" applyBorder="1" applyAlignment="1" applyProtection="1">
      <alignment horizontal="center" vertical="center" shrinkToFit="1"/>
      <protection locked="0"/>
    </xf>
    <xf numFmtId="179" fontId="8" fillId="0" borderId="9" xfId="8" applyNumberFormat="1" applyFont="1" applyBorder="1" applyAlignment="1" applyProtection="1">
      <alignment horizontal="center" vertical="center" shrinkToFit="1"/>
      <protection locked="0"/>
    </xf>
    <xf numFmtId="3" fontId="8" fillId="0" borderId="8" xfId="8" applyNumberFormat="1" applyFont="1" applyBorder="1" applyAlignment="1" applyProtection="1">
      <alignment horizontal="center" vertical="center" shrinkToFit="1"/>
      <protection locked="0"/>
    </xf>
    <xf numFmtId="3" fontId="8" fillId="0" borderId="9" xfId="8" applyNumberFormat="1" applyFont="1" applyBorder="1" applyAlignment="1" applyProtection="1">
      <alignment horizontal="center" vertical="center" shrinkToFit="1"/>
      <protection locked="0"/>
    </xf>
    <xf numFmtId="3" fontId="8" fillId="0" borderId="41" xfId="8" applyNumberFormat="1" applyFont="1" applyBorder="1" applyAlignment="1" applyProtection="1">
      <alignment horizontal="center" vertical="center" shrinkToFit="1"/>
      <protection locked="0"/>
    </xf>
    <xf numFmtId="3" fontId="8" fillId="0" borderId="18" xfId="8" applyNumberFormat="1" applyFont="1" applyBorder="1" applyAlignment="1" applyProtection="1">
      <alignment horizontal="center" vertical="center" shrinkToFit="1"/>
      <protection locked="0"/>
    </xf>
    <xf numFmtId="3" fontId="8" fillId="0" borderId="60" xfId="8" applyNumberFormat="1" applyFont="1" applyBorder="1" applyAlignment="1" applyProtection="1">
      <alignment horizontal="center" vertical="center" shrinkToFit="1"/>
      <protection locked="0"/>
    </xf>
    <xf numFmtId="3" fontId="8" fillId="0" borderId="56" xfId="8" applyNumberFormat="1" applyFont="1" applyBorder="1" applyAlignment="1" applyProtection="1">
      <alignment horizontal="center" vertical="center" shrinkToFit="1"/>
      <protection locked="0"/>
    </xf>
    <xf numFmtId="3" fontId="8" fillId="0" borderId="57" xfId="8" applyNumberFormat="1" applyFont="1" applyBorder="1" applyAlignment="1" applyProtection="1">
      <alignment horizontal="center" vertical="center" shrinkToFit="1"/>
      <protection locked="0"/>
    </xf>
    <xf numFmtId="0" fontId="8" fillId="0" borderId="8" xfId="0" applyFont="1" applyBorder="1" applyAlignment="1" applyProtection="1">
      <alignment horizontal="center" vertical="center" wrapText="1"/>
      <protection locked="0"/>
    </xf>
    <xf numFmtId="4" fontId="8" fillId="0" borderId="8" xfId="8" applyNumberFormat="1" applyFont="1" applyBorder="1" applyAlignment="1" applyProtection="1">
      <alignment horizontal="center" vertical="center" shrinkToFit="1"/>
      <protection locked="0"/>
    </xf>
    <xf numFmtId="4" fontId="8" fillId="0" borderId="9" xfId="8" applyNumberFormat="1" applyFont="1" applyBorder="1" applyAlignment="1" applyProtection="1">
      <alignment horizontal="center" vertical="center" shrinkToFit="1"/>
      <protection locked="0"/>
    </xf>
    <xf numFmtId="180" fontId="8" fillId="0" borderId="8" xfId="8" applyNumberFormat="1" applyFont="1" applyBorder="1" applyAlignment="1" applyProtection="1">
      <alignment horizontal="center" vertical="center" shrinkToFit="1"/>
      <protection locked="0"/>
    </xf>
    <xf numFmtId="180" fontId="8" fillId="0" borderId="9" xfId="8" applyNumberFormat="1" applyFont="1" applyBorder="1" applyAlignment="1" applyProtection="1">
      <alignment horizontal="center" vertical="center" shrinkToFit="1"/>
      <protection locked="0"/>
    </xf>
    <xf numFmtId="3" fontId="25" fillId="4" borderId="8" xfId="8" applyNumberFormat="1" applyFont="1" applyFill="1" applyBorder="1" applyAlignment="1" applyProtection="1">
      <alignment horizontal="right" vertical="center" shrinkToFit="1"/>
      <protection locked="0"/>
    </xf>
    <xf numFmtId="3" fontId="8" fillId="0" borderId="8" xfId="8" applyNumberFormat="1" applyFont="1" applyBorder="1" applyAlignment="1" applyProtection="1">
      <alignment horizontal="right" vertical="center" shrinkToFit="1"/>
      <protection locked="0"/>
    </xf>
    <xf numFmtId="3" fontId="8" fillId="0" borderId="39" xfId="8" applyNumberFormat="1" applyFont="1" applyBorder="1" applyAlignment="1" applyProtection="1">
      <alignment horizontal="right" vertical="center" shrinkToFit="1"/>
      <protection locked="0"/>
    </xf>
    <xf numFmtId="3" fontId="8" fillId="0" borderId="41" xfId="8" applyNumberFormat="1" applyFont="1" applyBorder="1" applyAlignment="1" applyProtection="1">
      <alignment horizontal="right" vertical="center" shrinkToFit="1"/>
      <protection locked="0"/>
    </xf>
    <xf numFmtId="3" fontId="8" fillId="0" borderId="31" xfId="8" applyNumberFormat="1" applyFont="1" applyBorder="1" applyAlignment="1" applyProtection="1">
      <alignment horizontal="right" vertical="center" shrinkToFit="1"/>
      <protection locked="0"/>
    </xf>
    <xf numFmtId="3" fontId="8" fillId="0" borderId="32" xfId="8" applyNumberFormat="1" applyFont="1" applyBorder="1" applyAlignment="1" applyProtection="1">
      <alignment horizontal="right" vertical="center" shrinkToFit="1"/>
      <protection locked="0"/>
    </xf>
    <xf numFmtId="3" fontId="8" fillId="0" borderId="43" xfId="8" applyNumberFormat="1" applyFont="1" applyBorder="1" applyAlignment="1" applyProtection="1">
      <alignment horizontal="right" vertical="center" shrinkToFit="1"/>
      <protection locked="0"/>
    </xf>
    <xf numFmtId="49" fontId="8" fillId="0" borderId="6" xfId="8" quotePrefix="1" applyNumberFormat="1" applyFont="1" applyBorder="1" applyAlignment="1" applyProtection="1">
      <alignment horizontal="center" vertical="center"/>
      <protection locked="0"/>
    </xf>
    <xf numFmtId="49" fontId="8" fillId="0" borderId="5" xfId="8" applyNumberFormat="1" applyFont="1" applyBorder="1" applyAlignment="1" applyProtection="1">
      <alignment horizontal="center" vertical="center"/>
      <protection locked="0"/>
    </xf>
    <xf numFmtId="49" fontId="8" fillId="0" borderId="7" xfId="8" applyNumberFormat="1" applyFont="1" applyBorder="1" applyAlignment="1" applyProtection="1">
      <alignment horizontal="center" vertical="center"/>
      <protection locked="0"/>
    </xf>
    <xf numFmtId="49" fontId="25" fillId="4" borderId="6" xfId="8" quotePrefix="1" applyNumberFormat="1" applyFont="1" applyFill="1" applyBorder="1" applyAlignment="1" applyProtection="1">
      <alignment horizontal="center" vertical="center"/>
      <protection locked="0"/>
    </xf>
    <xf numFmtId="49" fontId="25" fillId="4" borderId="5" xfId="8" applyNumberFormat="1" applyFont="1" applyFill="1" applyBorder="1" applyAlignment="1" applyProtection="1">
      <alignment horizontal="center" vertical="center"/>
      <protection locked="0"/>
    </xf>
    <xf numFmtId="49" fontId="25" fillId="4" borderId="7" xfId="8" applyNumberFormat="1" applyFont="1" applyFill="1" applyBorder="1" applyAlignment="1" applyProtection="1">
      <alignment horizontal="center" vertical="center"/>
      <protection locked="0"/>
    </xf>
    <xf numFmtId="3" fontId="8" fillId="4" borderId="18" xfId="8" applyNumberFormat="1" applyFont="1" applyFill="1" applyBorder="1" applyAlignment="1" applyProtection="1">
      <alignment horizontal="right" vertical="center"/>
      <protection locked="0"/>
    </xf>
    <xf numFmtId="3" fontId="8" fillId="4" borderId="31" xfId="8" applyNumberFormat="1" applyFont="1" applyFill="1" applyBorder="1" applyAlignment="1" applyProtection="1">
      <alignment horizontal="right" vertical="center"/>
      <protection locked="0"/>
    </xf>
    <xf numFmtId="3" fontId="8" fillId="4" borderId="35" xfId="8" applyNumberFormat="1" applyFont="1" applyFill="1" applyBorder="1" applyAlignment="1" applyProtection="1">
      <alignment horizontal="right" vertical="center" shrinkToFit="1"/>
      <protection locked="0"/>
    </xf>
    <xf numFmtId="3" fontId="8" fillId="4" borderId="36" xfId="8" applyNumberFormat="1" applyFont="1" applyFill="1" applyBorder="1" applyAlignment="1" applyProtection="1">
      <alignment horizontal="right" vertical="center" shrinkToFit="1"/>
      <protection locked="0"/>
    </xf>
    <xf numFmtId="0" fontId="8" fillId="0" borderId="41" xfId="8" applyFont="1" applyBorder="1" applyAlignment="1" applyProtection="1">
      <alignment horizontal="center" vertical="center" shrinkToFit="1"/>
      <protection locked="0"/>
    </xf>
    <xf numFmtId="3" fontId="8" fillId="4" borderId="41" xfId="8" applyNumberFormat="1" applyFont="1" applyFill="1" applyBorder="1" applyAlignment="1" applyProtection="1">
      <alignment horizontal="center" vertical="center" shrinkToFit="1"/>
      <protection locked="0"/>
    </xf>
    <xf numFmtId="3" fontId="8" fillId="0" borderId="41" xfId="8" applyNumberFormat="1" applyFont="1" applyBorder="1" applyAlignment="1" applyProtection="1">
      <alignment horizontal="center" vertical="center"/>
      <protection locked="0"/>
    </xf>
    <xf numFmtId="3" fontId="8" fillId="0" borderId="18" xfId="8" applyNumberFormat="1" applyFont="1" applyBorder="1" applyAlignment="1" applyProtection="1">
      <alignment horizontal="center" vertical="center"/>
      <protection locked="0"/>
    </xf>
    <xf numFmtId="0" fontId="8" fillId="0" borderId="8" xfId="8" applyFont="1" applyBorder="1" applyAlignment="1" applyProtection="1">
      <alignment horizontal="distributed" vertical="center" justifyLastLine="1"/>
      <protection locked="0"/>
    </xf>
    <xf numFmtId="0" fontId="8" fillId="4" borderId="8" xfId="8" applyFont="1" applyFill="1" applyBorder="1" applyAlignment="1" applyProtection="1">
      <alignment horizontal="left" vertical="center"/>
      <protection locked="0"/>
    </xf>
    <xf numFmtId="3" fontId="8" fillId="4" borderId="8" xfId="8" applyNumberFormat="1" applyFont="1" applyFill="1" applyBorder="1" applyAlignment="1" applyProtection="1">
      <alignment horizontal="center" vertical="center"/>
      <protection locked="0"/>
    </xf>
    <xf numFmtId="0" fontId="8" fillId="0" borderId="33" xfId="8" applyFont="1" applyBorder="1" applyAlignment="1" applyProtection="1">
      <alignment horizontal="center" vertical="center" justifyLastLine="1"/>
      <protection locked="0"/>
    </xf>
    <xf numFmtId="0" fontId="8" fillId="0" borderId="8" xfId="8" applyFont="1" applyBorder="1" applyAlignment="1" applyProtection="1">
      <alignment horizontal="center" vertical="center" justifyLastLine="1"/>
      <protection locked="0"/>
    </xf>
    <xf numFmtId="0" fontId="8" fillId="0" borderId="46" xfId="8" applyFont="1" applyBorder="1" applyAlignment="1" applyProtection="1">
      <alignment horizontal="left" vertical="center"/>
      <protection locked="0"/>
    </xf>
    <xf numFmtId="0" fontId="8" fillId="0" borderId="47" xfId="8" applyFont="1" applyBorder="1" applyAlignment="1" applyProtection="1">
      <alignment horizontal="left" vertical="center"/>
      <protection locked="0"/>
    </xf>
    <xf numFmtId="0" fontId="8" fillId="0" borderId="19" xfId="8"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18" fillId="0" borderId="12" xfId="8" applyFont="1" applyBorder="1" applyAlignment="1" applyProtection="1">
      <alignment horizontal="center" vertical="center"/>
      <protection locked="0"/>
    </xf>
    <xf numFmtId="3" fontId="8" fillId="4" borderId="7" xfId="8" applyNumberFormat="1" applyFont="1" applyFill="1" applyBorder="1" applyAlignment="1" applyProtection="1">
      <alignment horizontal="center" vertical="center"/>
      <protection locked="0"/>
    </xf>
    <xf numFmtId="3" fontId="8" fillId="4" borderId="6" xfId="8" applyNumberFormat="1" applyFont="1" applyFill="1" applyBorder="1" applyAlignment="1" applyProtection="1">
      <alignment horizontal="center" vertical="center"/>
      <protection locked="0"/>
    </xf>
    <xf numFmtId="3" fontId="8" fillId="4" borderId="4" xfId="8" applyNumberFormat="1" applyFont="1" applyFill="1" applyBorder="1" applyAlignment="1" applyProtection="1">
      <alignment horizontal="center" vertical="center"/>
      <protection locked="0"/>
    </xf>
    <xf numFmtId="3" fontId="8" fillId="4" borderId="3" xfId="8" applyNumberFormat="1" applyFont="1" applyFill="1" applyBorder="1" applyAlignment="1" applyProtection="1">
      <alignment horizontal="center" vertical="center"/>
      <protection locked="0"/>
    </xf>
    <xf numFmtId="0" fontId="8" fillId="0" borderId="12" xfId="8" applyFont="1" applyBorder="1" applyAlignment="1" applyProtection="1">
      <alignment horizontal="distributed" vertical="center" justifyLastLine="1"/>
      <protection locked="0"/>
    </xf>
    <xf numFmtId="3" fontId="8" fillId="4" borderId="12" xfId="8" applyNumberFormat="1" applyFont="1" applyFill="1" applyBorder="1" applyAlignment="1" applyProtection="1">
      <alignment horizontal="center" vertical="center"/>
      <protection locked="0"/>
    </xf>
    <xf numFmtId="0" fontId="8" fillId="0" borderId="5" xfId="8" applyFont="1" applyBorder="1" applyAlignment="1" applyProtection="1">
      <alignment horizontal="left" vertical="center" shrinkToFit="1"/>
      <protection locked="0"/>
    </xf>
    <xf numFmtId="0" fontId="8" fillId="0" borderId="54" xfId="8" applyFont="1" applyBorder="1" applyAlignment="1" applyProtection="1">
      <alignment horizontal="distributed" vertical="center" indent="2"/>
      <protection locked="0"/>
    </xf>
    <xf numFmtId="0" fontId="8" fillId="0" borderId="1" xfId="8" applyFont="1" applyBorder="1" applyAlignment="1" applyProtection="1">
      <alignment horizontal="distributed" vertical="center" indent="2"/>
      <protection locked="0"/>
    </xf>
    <xf numFmtId="0" fontId="8" fillId="0" borderId="2" xfId="8" applyFont="1" applyBorder="1" applyAlignment="1" applyProtection="1">
      <alignment horizontal="distributed" vertical="center" indent="2"/>
      <protection locked="0"/>
    </xf>
    <xf numFmtId="0" fontId="8" fillId="4" borderId="0" xfId="0" quotePrefix="1" applyFont="1" applyFill="1" applyProtection="1">
      <alignment vertical="center"/>
      <protection locked="0"/>
    </xf>
    <xf numFmtId="0" fontId="8" fillId="4" borderId="0" xfId="0" applyFont="1" applyFill="1" applyProtection="1">
      <alignment vertical="center"/>
      <protection locked="0"/>
    </xf>
    <xf numFmtId="0" fontId="8" fillId="4" borderId="29" xfId="0" applyFont="1" applyFill="1" applyBorder="1" applyProtection="1">
      <alignment vertical="center"/>
      <protection locked="0"/>
    </xf>
    <xf numFmtId="0" fontId="8" fillId="0" borderId="37" xfId="8" applyFont="1" applyBorder="1" applyAlignment="1" applyProtection="1">
      <alignment horizontal="distributed" vertical="center" indent="1"/>
      <protection locked="0"/>
    </xf>
    <xf numFmtId="0" fontId="8" fillId="0" borderId="31" xfId="8" applyFont="1" applyBorder="1" applyAlignment="1" applyProtection="1">
      <alignment horizontal="distributed" vertical="center" indent="1"/>
      <protection locked="0"/>
    </xf>
    <xf numFmtId="0" fontId="8" fillId="0" borderId="18" xfId="8" applyFont="1" applyBorder="1" applyAlignment="1" applyProtection="1">
      <alignment horizontal="distributed" vertical="center" indent="1" shrinkToFit="1"/>
      <protection locked="0"/>
    </xf>
    <xf numFmtId="0" fontId="8" fillId="0" borderId="31" xfId="8" applyFont="1" applyBorder="1" applyAlignment="1" applyProtection="1">
      <alignment horizontal="distributed" vertical="center" indent="1" shrinkToFit="1"/>
      <protection locked="0"/>
    </xf>
    <xf numFmtId="0" fontId="8" fillId="0" borderId="32" xfId="8" applyFont="1" applyBorder="1" applyAlignment="1" applyProtection="1">
      <alignment horizontal="distributed" vertical="center" indent="1" shrinkToFit="1"/>
      <protection locked="0"/>
    </xf>
    <xf numFmtId="0" fontId="8" fillId="4" borderId="18" xfId="8" applyFont="1" applyFill="1" applyBorder="1" applyAlignment="1" applyProtection="1">
      <alignment horizontal="center" vertical="center" shrinkToFit="1"/>
      <protection locked="0"/>
    </xf>
    <xf numFmtId="0" fontId="8" fillId="4" borderId="31" xfId="8" applyFont="1" applyFill="1" applyBorder="1" applyAlignment="1" applyProtection="1">
      <alignment horizontal="center" vertical="center" shrinkToFit="1"/>
      <protection locked="0"/>
    </xf>
    <xf numFmtId="0" fontId="8" fillId="4" borderId="32" xfId="8" applyFont="1" applyFill="1" applyBorder="1" applyAlignment="1" applyProtection="1">
      <alignment horizontal="center" vertical="center" shrinkToFit="1"/>
      <protection locked="0"/>
    </xf>
    <xf numFmtId="0" fontId="8" fillId="4" borderId="9" xfId="8" applyFont="1" applyFill="1" applyBorder="1" applyAlignment="1" applyProtection="1">
      <alignment horizontal="center" vertical="center" shrinkToFit="1"/>
      <protection locked="0"/>
    </xf>
    <xf numFmtId="0" fontId="8" fillId="4" borderId="35" xfId="8" applyFont="1" applyFill="1" applyBorder="1" applyAlignment="1" applyProtection="1">
      <alignment horizontal="center" vertical="center" shrinkToFit="1"/>
      <protection locked="0"/>
    </xf>
    <xf numFmtId="0" fontId="25" fillId="0" borderId="35" xfId="8" applyFont="1" applyBorder="1" applyAlignment="1" applyProtection="1">
      <alignment horizontal="left" vertical="center" shrinkToFit="1"/>
      <protection locked="0"/>
    </xf>
    <xf numFmtId="0" fontId="25" fillId="0" borderId="10" xfId="8" applyFont="1" applyBorder="1" applyAlignment="1" applyProtection="1">
      <alignment horizontal="left" vertical="center" shrinkToFit="1"/>
      <protection locked="0"/>
    </xf>
    <xf numFmtId="0" fontId="8" fillId="4" borderId="5" xfId="8" applyFont="1" applyFill="1" applyBorder="1" applyAlignment="1" applyProtection="1">
      <alignment horizontal="right" vertical="center"/>
      <protection locked="0"/>
    </xf>
    <xf numFmtId="0" fontId="8" fillId="0" borderId="49" xfId="8" applyFont="1" applyBorder="1" applyAlignment="1" applyProtection="1">
      <alignment horizontal="center" vertical="center" shrinkToFit="1"/>
      <protection locked="0"/>
    </xf>
    <xf numFmtId="0" fontId="8" fillId="0" borderId="50" xfId="8" applyFont="1" applyBorder="1" applyAlignment="1" applyProtection="1">
      <alignment horizontal="center" vertical="center" shrinkToFit="1"/>
      <protection locked="0"/>
    </xf>
    <xf numFmtId="0" fontId="8" fillId="0" borderId="16" xfId="8" applyFont="1" applyBorder="1" applyAlignment="1" applyProtection="1">
      <alignment horizontal="distributed" vertical="center" indent="1"/>
      <protection locked="0"/>
    </xf>
    <xf numFmtId="0" fontId="8" fillId="0" borderId="14" xfId="8" applyFont="1" applyBorder="1" applyAlignment="1" applyProtection="1">
      <alignment horizontal="distributed" vertical="center" indent="1"/>
      <protection locked="0"/>
    </xf>
    <xf numFmtId="0" fontId="8" fillId="0" borderId="15" xfId="8" applyFont="1" applyBorder="1" applyAlignment="1" applyProtection="1">
      <alignment horizontal="distributed" vertical="center" indent="1"/>
      <protection locked="0"/>
    </xf>
    <xf numFmtId="178" fontId="8" fillId="4" borderId="14" xfId="0" applyNumberFormat="1" applyFont="1" applyFill="1" applyBorder="1" applyAlignment="1" applyProtection="1">
      <alignment horizontal="center" vertical="center"/>
      <protection locked="0"/>
    </xf>
    <xf numFmtId="0" fontId="8" fillId="4" borderId="16" xfId="8" applyFont="1" applyFill="1" applyBorder="1" applyAlignment="1" applyProtection="1">
      <alignment horizontal="center" vertical="center"/>
      <protection locked="0"/>
    </xf>
    <xf numFmtId="0" fontId="8" fillId="4" borderId="15" xfId="8" applyFont="1" applyFill="1" applyBorder="1" applyAlignment="1" applyProtection="1">
      <alignment horizontal="center" vertical="center"/>
      <protection locked="0"/>
    </xf>
    <xf numFmtId="0" fontId="8" fillId="0" borderId="9" xfId="8" applyFont="1" applyBorder="1" applyAlignment="1" applyProtection="1">
      <alignment horizontal="left" vertical="center" indent="1" shrinkToFit="1"/>
      <protection locked="0"/>
    </xf>
    <xf numFmtId="0" fontId="8" fillId="0" borderId="35" xfId="8" applyFont="1" applyBorder="1" applyAlignment="1" applyProtection="1">
      <alignment horizontal="left" vertical="center" indent="1" shrinkToFit="1"/>
      <protection locked="0"/>
    </xf>
    <xf numFmtId="0" fontId="8" fillId="0" borderId="10" xfId="8" applyFont="1" applyBorder="1" applyAlignment="1" applyProtection="1">
      <alignment horizontal="left" vertical="center" indent="1" shrinkToFit="1"/>
      <protection locked="0"/>
    </xf>
    <xf numFmtId="0" fontId="25" fillId="0" borderId="34" xfId="8" applyFont="1" applyBorder="1" applyAlignment="1" applyProtection="1">
      <alignment horizontal="left" vertical="center" shrinkToFit="1"/>
      <protection locked="0"/>
    </xf>
    <xf numFmtId="3" fontId="8" fillId="0" borderId="9" xfId="8" applyNumberFormat="1" applyFont="1" applyBorder="1" applyAlignment="1" applyProtection="1">
      <alignment horizontal="right" vertical="center" shrinkToFit="1"/>
      <protection locked="0"/>
    </xf>
    <xf numFmtId="0" fontId="8" fillId="0" borderId="30" xfId="8" applyFont="1" applyBorder="1" applyAlignment="1">
      <alignment horizontal="center" vertical="center" wrapText="1"/>
    </xf>
    <xf numFmtId="0" fontId="8" fillId="0" borderId="19" xfId="8" applyFont="1" applyBorder="1" applyAlignment="1">
      <alignment horizontal="center" vertical="center"/>
    </xf>
    <xf numFmtId="0" fontId="8" fillId="0" borderId="20" xfId="8" applyFont="1" applyBorder="1" applyAlignment="1">
      <alignment horizontal="center" vertical="center"/>
    </xf>
    <xf numFmtId="0" fontId="8" fillId="0" borderId="28" xfId="8" applyFont="1" applyBorder="1" applyAlignment="1">
      <alignment horizontal="center" vertical="center"/>
    </xf>
    <xf numFmtId="0" fontId="8" fillId="0" borderId="0" xfId="8" applyFont="1" applyAlignment="1">
      <alignment horizontal="center" vertical="center"/>
    </xf>
    <xf numFmtId="0" fontId="8" fillId="0" borderId="29" xfId="8" applyFont="1" applyBorder="1" applyAlignment="1">
      <alignment horizontal="center" vertical="center"/>
    </xf>
    <xf numFmtId="0" fontId="8" fillId="0" borderId="23" xfId="8" applyFont="1" applyBorder="1" applyAlignment="1">
      <alignment horizontal="center" vertical="center"/>
    </xf>
    <xf numFmtId="0" fontId="8" fillId="0" borderId="24" xfId="8" applyFont="1" applyBorder="1" applyAlignment="1">
      <alignment horizontal="center" vertical="center"/>
    </xf>
    <xf numFmtId="0" fontId="8" fillId="0" borderId="61" xfId="8" applyFont="1" applyBorder="1" applyAlignment="1">
      <alignment horizontal="center" vertical="center"/>
    </xf>
    <xf numFmtId="0" fontId="8" fillId="0" borderId="28" xfId="8" applyFont="1" applyBorder="1" applyAlignment="1">
      <alignment horizontal="center" vertical="center" wrapText="1"/>
    </xf>
    <xf numFmtId="0" fontId="8" fillId="0" borderId="37" xfId="8" applyFont="1" applyBorder="1" applyAlignment="1">
      <alignment horizontal="center" vertical="center" shrinkToFit="1"/>
    </xf>
    <xf numFmtId="0" fontId="8" fillId="0" borderId="31" xfId="8" applyFont="1" applyBorder="1" applyAlignment="1">
      <alignment horizontal="center" vertical="center" shrinkToFit="1"/>
    </xf>
    <xf numFmtId="0" fontId="8" fillId="0" borderId="32" xfId="8" applyFont="1" applyBorder="1" applyAlignment="1">
      <alignment horizontal="center" vertical="center" shrinkToFit="1"/>
    </xf>
    <xf numFmtId="0" fontId="8" fillId="0" borderId="18" xfId="8" applyFont="1" applyBorder="1" applyAlignment="1">
      <alignment horizontal="center" vertical="center"/>
    </xf>
    <xf numFmtId="0" fontId="8" fillId="0" borderId="31" xfId="8" applyFont="1" applyBorder="1" applyAlignment="1">
      <alignment horizontal="center" vertical="center"/>
    </xf>
    <xf numFmtId="0" fontId="8" fillId="0" borderId="52" xfId="8" applyFont="1" applyBorder="1" applyAlignment="1">
      <alignment horizontal="center" vertical="center"/>
    </xf>
    <xf numFmtId="0" fontId="8" fillId="0" borderId="53" xfId="8" applyFont="1" applyBorder="1" applyAlignment="1">
      <alignment horizontal="center" vertical="center"/>
    </xf>
    <xf numFmtId="0" fontId="8" fillId="0" borderId="21" xfId="8" applyFont="1" applyBorder="1" applyAlignment="1">
      <alignment horizontal="center" vertical="center" shrinkToFit="1"/>
    </xf>
    <xf numFmtId="0" fontId="8" fillId="0" borderId="1" xfId="8" applyFont="1" applyBorder="1" applyAlignment="1">
      <alignment horizontal="center" vertical="center" shrinkToFit="1"/>
    </xf>
    <xf numFmtId="0" fontId="8" fillId="0" borderId="2" xfId="8" applyFont="1" applyBorder="1" applyAlignment="1">
      <alignment horizontal="center" vertical="center" shrinkToFit="1"/>
    </xf>
    <xf numFmtId="0" fontId="8" fillId="0" borderId="54" xfId="8" applyFont="1" applyBorder="1" applyAlignment="1">
      <alignment horizontal="center" vertical="center"/>
    </xf>
    <xf numFmtId="0" fontId="8" fillId="0" borderId="1" xfId="8" applyFont="1" applyBorder="1" applyAlignment="1">
      <alignment horizontal="center" vertical="center"/>
    </xf>
    <xf numFmtId="0" fontId="8" fillId="0" borderId="69" xfId="8" applyFont="1" applyBorder="1" applyAlignment="1">
      <alignment horizontal="center" vertical="center"/>
    </xf>
    <xf numFmtId="0" fontId="8" fillId="0" borderId="70" xfId="8" applyFont="1" applyBorder="1" applyAlignment="1">
      <alignment horizontal="center" vertical="center"/>
    </xf>
    <xf numFmtId="0" fontId="8" fillId="0" borderId="23" xfId="8" applyFont="1" applyBorder="1" applyAlignment="1">
      <alignment horizontal="center" vertical="center" shrinkToFit="1"/>
    </xf>
    <xf numFmtId="0" fontId="8" fillId="0" borderId="24" xfId="8" applyFont="1" applyBorder="1" applyAlignment="1">
      <alignment horizontal="center" vertical="center" shrinkToFit="1"/>
    </xf>
    <xf numFmtId="0" fontId="8" fillId="0" borderId="25" xfId="8" applyFont="1" applyBorder="1" applyAlignment="1">
      <alignment horizontal="center" vertical="center" shrinkToFit="1"/>
    </xf>
    <xf numFmtId="3" fontId="8" fillId="4" borderId="9" xfId="8" applyNumberFormat="1" applyFont="1" applyFill="1" applyBorder="1" applyAlignment="1">
      <alignment horizontal="center" vertical="center" shrinkToFit="1"/>
    </xf>
    <xf numFmtId="3" fontId="8" fillId="4" borderId="35" xfId="8" applyNumberFormat="1" applyFont="1" applyFill="1" applyBorder="1" applyAlignment="1">
      <alignment horizontal="center" vertical="center" shrinkToFit="1"/>
    </xf>
    <xf numFmtId="0" fontId="8" fillId="0" borderId="44" xfId="8" applyFont="1" applyBorder="1" applyAlignment="1">
      <alignment horizontal="distributed" vertical="center" indent="1"/>
    </xf>
    <xf numFmtId="0" fontId="8" fillId="0" borderId="33" xfId="8" applyFont="1" applyBorder="1" applyAlignment="1">
      <alignment horizontal="distributed" vertical="center" indent="1"/>
    </xf>
    <xf numFmtId="0" fontId="8" fillId="0" borderId="13" xfId="8" applyFont="1" applyBorder="1" applyAlignment="1">
      <alignment horizontal="distributed" vertical="center" wrapText="1" indent="1"/>
    </xf>
    <xf numFmtId="0" fontId="8" fillId="0" borderId="14" xfId="8" applyFont="1" applyBorder="1" applyAlignment="1">
      <alignment horizontal="distributed" vertical="center" wrapText="1" indent="1"/>
    </xf>
    <xf numFmtId="0" fontId="8" fillId="0" borderId="15" xfId="8" applyFont="1" applyBorder="1" applyAlignment="1">
      <alignment horizontal="distributed" vertical="center" wrapText="1" indent="1"/>
    </xf>
    <xf numFmtId="0" fontId="8" fillId="0" borderId="16" xfId="8" applyFont="1" applyBorder="1" applyAlignment="1">
      <alignment horizontal="center" vertical="center" shrinkToFit="1"/>
    </xf>
    <xf numFmtId="0" fontId="8" fillId="0" borderId="14" xfId="8" applyFont="1" applyBorder="1" applyAlignment="1">
      <alignment horizontal="center" vertical="center" shrinkToFit="1"/>
    </xf>
    <xf numFmtId="0" fontId="8" fillId="0" borderId="15" xfId="8" applyFont="1" applyBorder="1" applyAlignment="1">
      <alignment horizontal="center" vertical="center" shrinkToFit="1"/>
    </xf>
    <xf numFmtId="0" fontId="8" fillId="4" borderId="16" xfId="8" applyFont="1" applyFill="1" applyBorder="1" applyAlignment="1">
      <alignment horizontal="left" vertical="center" shrinkToFit="1"/>
    </xf>
    <xf numFmtId="0" fontId="8" fillId="4" borderId="14" xfId="8" applyFont="1" applyFill="1" applyBorder="1" applyAlignment="1">
      <alignment horizontal="left" vertical="center" shrinkToFit="1"/>
    </xf>
    <xf numFmtId="0" fontId="8" fillId="4" borderId="15" xfId="8" applyFont="1" applyFill="1" applyBorder="1" applyAlignment="1">
      <alignment horizontal="left" vertical="center" shrinkToFit="1"/>
    </xf>
    <xf numFmtId="0" fontId="8" fillId="4" borderId="14" xfId="8" applyFont="1" applyFill="1" applyBorder="1" applyAlignment="1">
      <alignment horizontal="center" vertical="center" shrinkToFit="1"/>
    </xf>
    <xf numFmtId="0" fontId="8" fillId="0" borderId="21" xfId="8" applyFont="1" applyBorder="1" applyAlignment="1">
      <alignment horizontal="distributed" vertical="center" indent="1"/>
    </xf>
    <xf numFmtId="0" fontId="8" fillId="0" borderId="1" xfId="8" applyFont="1" applyBorder="1" applyAlignment="1">
      <alignment horizontal="distributed" vertical="center" indent="1"/>
    </xf>
    <xf numFmtId="0" fontId="8" fillId="0" borderId="2" xfId="8" applyFont="1" applyBorder="1" applyAlignment="1">
      <alignment horizontal="distributed" vertical="center" indent="1"/>
    </xf>
    <xf numFmtId="0" fontId="8" fillId="0" borderId="22" xfId="8" applyFont="1" applyBorder="1" applyAlignment="1">
      <alignment horizontal="distributed" vertical="center" indent="1"/>
    </xf>
    <xf numFmtId="0" fontId="8" fillId="0" borderId="5" xfId="8" applyFont="1" applyBorder="1" applyAlignment="1">
      <alignment horizontal="distributed" vertical="center" indent="1"/>
    </xf>
    <xf numFmtId="0" fontId="8" fillId="0" borderId="7" xfId="8" applyFont="1" applyBorder="1" applyAlignment="1">
      <alignment horizontal="distributed" vertical="center" indent="1"/>
    </xf>
    <xf numFmtId="0" fontId="8" fillId="4" borderId="0" xfId="8" applyFont="1" applyFill="1" applyAlignment="1">
      <alignment horizontal="left" vertical="center"/>
    </xf>
    <xf numFmtId="0" fontId="8" fillId="4" borderId="29" xfId="8" applyFont="1" applyFill="1" applyBorder="1" applyAlignment="1">
      <alignment horizontal="left" vertical="center"/>
    </xf>
    <xf numFmtId="0" fontId="8" fillId="4" borderId="6" xfId="8" applyFont="1" applyFill="1" applyBorder="1" applyAlignment="1">
      <alignment horizontal="left" vertical="center"/>
    </xf>
    <xf numFmtId="0" fontId="8" fillId="4" borderId="5" xfId="8" applyFont="1" applyFill="1" applyBorder="1" applyAlignment="1">
      <alignment horizontal="left" vertical="center"/>
    </xf>
    <xf numFmtId="0" fontId="8" fillId="4" borderId="27" xfId="8" applyFont="1" applyFill="1" applyBorder="1" applyAlignment="1">
      <alignment horizontal="left" vertical="center"/>
    </xf>
    <xf numFmtId="0" fontId="8" fillId="0" borderId="9" xfId="8" applyFont="1" applyBorder="1" applyAlignment="1">
      <alignment horizontal="distributed" vertical="center" indent="1"/>
    </xf>
    <xf numFmtId="0" fontId="8" fillId="0" borderId="35" xfId="8" applyFont="1" applyBorder="1" applyAlignment="1">
      <alignment horizontal="distributed" vertical="center" indent="1"/>
    </xf>
    <xf numFmtId="0" fontId="8" fillId="0" borderId="10" xfId="8" applyFont="1" applyBorder="1" applyAlignment="1">
      <alignment horizontal="distributed" vertical="center" indent="1"/>
    </xf>
    <xf numFmtId="0" fontId="8" fillId="4" borderId="9" xfId="8" applyFont="1" applyFill="1" applyBorder="1" applyAlignment="1">
      <alignment horizontal="left" vertical="center"/>
    </xf>
    <xf numFmtId="0" fontId="9" fillId="4" borderId="35" xfId="0" applyFont="1" applyFill="1" applyBorder="1" applyAlignment="1">
      <alignment horizontal="left" vertical="center"/>
    </xf>
    <xf numFmtId="0" fontId="9" fillId="4" borderId="10" xfId="0" applyFont="1" applyFill="1" applyBorder="1" applyAlignment="1">
      <alignment horizontal="left" vertical="center"/>
    </xf>
    <xf numFmtId="0" fontId="8" fillId="0" borderId="54" xfId="8" applyFont="1" applyBorder="1" applyAlignment="1">
      <alignment horizontal="distributed" vertical="center" indent="2"/>
    </xf>
    <xf numFmtId="0" fontId="8" fillId="0" borderId="1" xfId="8" applyFont="1" applyBorder="1" applyAlignment="1">
      <alignment horizontal="distributed" vertical="center" indent="2"/>
    </xf>
    <xf numFmtId="0" fontId="8" fillId="0" borderId="2" xfId="8" applyFont="1" applyBorder="1" applyAlignment="1">
      <alignment horizontal="distributed" vertical="center" indent="2"/>
    </xf>
    <xf numFmtId="0" fontId="9" fillId="4" borderId="0" xfId="0" applyFont="1" applyFill="1" applyAlignment="1">
      <alignment horizontal="left" vertical="center"/>
    </xf>
    <xf numFmtId="0" fontId="9" fillId="4" borderId="29" xfId="0" applyFont="1" applyFill="1" applyBorder="1" applyAlignment="1">
      <alignment horizontal="left" vertical="center"/>
    </xf>
    <xf numFmtId="0" fontId="8" fillId="0" borderId="37" xfId="8" applyFont="1" applyBorder="1" applyAlignment="1">
      <alignment horizontal="distributed" vertical="center" indent="1"/>
    </xf>
    <xf numFmtId="0" fontId="8" fillId="0" borderId="31" xfId="8" applyFont="1" applyBorder="1" applyAlignment="1">
      <alignment horizontal="distributed" vertical="center" indent="1"/>
    </xf>
    <xf numFmtId="0" fontId="8" fillId="4" borderId="18" xfId="8" applyFont="1" applyFill="1" applyBorder="1" applyAlignment="1">
      <alignment horizontal="left" vertical="center" shrinkToFit="1"/>
    </xf>
    <xf numFmtId="0" fontId="8" fillId="4" borderId="31" xfId="8" applyFont="1" applyFill="1" applyBorder="1" applyAlignment="1">
      <alignment horizontal="left" vertical="center" shrinkToFit="1"/>
    </xf>
    <xf numFmtId="0" fontId="8" fillId="4" borderId="42" xfId="8" applyFont="1" applyFill="1" applyBorder="1" applyAlignment="1">
      <alignment horizontal="left" vertical="center" shrinkToFit="1"/>
    </xf>
    <xf numFmtId="0" fontId="8" fillId="0" borderId="22" xfId="8" applyFont="1" applyBorder="1" applyAlignment="1">
      <alignment horizontal="distributed" vertical="center" wrapText="1" indent="1"/>
    </xf>
    <xf numFmtId="0" fontId="8" fillId="0" borderId="5" xfId="8" applyFont="1" applyBorder="1" applyAlignment="1">
      <alignment horizontal="distributed" vertical="center" wrapText="1" indent="1"/>
    </xf>
    <xf numFmtId="0" fontId="8" fillId="0" borderId="7" xfId="8" applyFont="1" applyBorder="1" applyAlignment="1">
      <alignment horizontal="distributed" vertical="center" wrapText="1" indent="1"/>
    </xf>
    <xf numFmtId="0" fontId="8" fillId="4" borderId="6" xfId="8" applyFont="1" applyFill="1" applyBorder="1" applyAlignment="1">
      <alignment horizontal="left" vertical="center" shrinkToFit="1"/>
    </xf>
    <xf numFmtId="0" fontId="8" fillId="4" borderId="5" xfId="8" applyFont="1" applyFill="1" applyBorder="1" applyAlignment="1">
      <alignment horizontal="left" vertical="center" shrinkToFit="1"/>
    </xf>
    <xf numFmtId="0" fontId="8" fillId="4" borderId="7" xfId="8" applyFont="1" applyFill="1" applyBorder="1" applyAlignment="1">
      <alignment horizontal="left" vertical="center" shrinkToFit="1"/>
    </xf>
    <xf numFmtId="0" fontId="8" fillId="4" borderId="5" xfId="8" applyFont="1" applyFill="1" applyBorder="1" applyAlignment="1">
      <alignment horizontal="right" vertical="center"/>
    </xf>
    <xf numFmtId="0" fontId="8" fillId="0" borderId="65" xfId="8" applyFont="1" applyBorder="1" applyAlignment="1">
      <alignment horizontal="center" vertical="center"/>
    </xf>
    <xf numFmtId="0" fontId="8" fillId="0" borderId="64" xfId="8" applyFont="1" applyBorder="1" applyAlignment="1">
      <alignment horizontal="center" vertical="center"/>
    </xf>
    <xf numFmtId="0" fontId="8" fillId="4" borderId="35" xfId="8" applyFont="1" applyFill="1" applyBorder="1" applyAlignment="1">
      <alignment horizontal="left" vertical="center"/>
    </xf>
    <xf numFmtId="0" fontId="8" fillId="4" borderId="34" xfId="8" applyFont="1" applyFill="1" applyBorder="1" applyAlignment="1">
      <alignment horizontal="left" vertical="center"/>
    </xf>
    <xf numFmtId="0" fontId="18" fillId="0" borderId="30" xfId="8" applyFont="1" applyBorder="1" applyAlignment="1">
      <alignment horizontal="center" vertical="center"/>
    </xf>
    <xf numFmtId="0" fontId="18" fillId="0" borderId="19" xfId="8" applyFont="1" applyBorder="1" applyAlignment="1">
      <alignment horizontal="center" vertical="center"/>
    </xf>
    <xf numFmtId="0" fontId="18" fillId="0" borderId="46" xfId="8" applyFont="1" applyBorder="1" applyAlignment="1">
      <alignment horizontal="center" vertical="center"/>
    </xf>
    <xf numFmtId="0" fontId="18" fillId="0" borderId="23" xfId="8" applyFont="1" applyBorder="1" applyAlignment="1">
      <alignment horizontal="center" vertical="center"/>
    </xf>
    <xf numFmtId="0" fontId="18" fillId="0" borderId="24" xfId="8" applyFont="1" applyBorder="1" applyAlignment="1">
      <alignment horizontal="center" vertical="center"/>
    </xf>
    <xf numFmtId="0" fontId="18" fillId="0" borderId="25" xfId="8" applyFont="1" applyBorder="1" applyAlignment="1">
      <alignment horizontal="center" vertical="center"/>
    </xf>
    <xf numFmtId="0" fontId="8" fillId="0" borderId="16" xfId="8" applyFont="1" applyBorder="1" applyAlignment="1">
      <alignment horizontal="center" vertical="center"/>
    </xf>
    <xf numFmtId="0" fontId="8" fillId="0" borderId="14" xfId="8" applyFont="1" applyBorder="1" applyAlignment="1">
      <alignment horizontal="center" vertical="center"/>
    </xf>
    <xf numFmtId="0" fontId="8" fillId="0" borderId="15" xfId="8" applyFont="1" applyBorder="1" applyAlignment="1">
      <alignment horizontal="center" vertical="center"/>
    </xf>
    <xf numFmtId="0" fontId="8" fillId="0" borderId="17" xfId="8" applyFont="1" applyBorder="1" applyAlignment="1">
      <alignment horizontal="center" vertical="center"/>
    </xf>
    <xf numFmtId="3" fontId="8" fillId="4" borderId="18" xfId="8" applyNumberFormat="1" applyFont="1" applyFill="1" applyBorder="1" applyAlignment="1">
      <alignment horizontal="right" vertical="center"/>
    </xf>
    <xf numFmtId="3" fontId="8" fillId="4" borderId="31" xfId="8" applyNumberFormat="1" applyFont="1" applyFill="1" applyBorder="1" applyAlignment="1">
      <alignment horizontal="right" vertical="center"/>
    </xf>
    <xf numFmtId="3" fontId="8" fillId="5" borderId="18" xfId="8" applyNumberFormat="1" applyFont="1" applyFill="1" applyBorder="1" applyAlignment="1">
      <alignment horizontal="right" vertical="center"/>
    </xf>
    <xf numFmtId="3" fontId="8" fillId="5" borderId="31" xfId="8" applyNumberFormat="1" applyFont="1" applyFill="1" applyBorder="1" applyAlignment="1">
      <alignment horizontal="right" vertical="center"/>
    </xf>
    <xf numFmtId="0" fontId="8" fillId="0" borderId="32" xfId="8" applyFont="1" applyBorder="1" applyAlignment="1">
      <alignment horizontal="center" vertical="center"/>
    </xf>
    <xf numFmtId="0" fontId="8" fillId="0" borderId="42" xfId="8" applyFont="1" applyBorder="1" applyAlignment="1">
      <alignment horizontal="center" vertical="center"/>
    </xf>
    <xf numFmtId="0" fontId="8" fillId="0" borderId="40" xfId="8" applyFont="1" applyBorder="1" applyAlignment="1">
      <alignment horizontal="center" vertical="center"/>
    </xf>
    <xf numFmtId="0" fontId="8" fillId="0" borderId="41" xfId="8" applyFont="1" applyBorder="1" applyAlignment="1">
      <alignment horizontal="center" vertical="center"/>
    </xf>
    <xf numFmtId="0" fontId="8" fillId="0" borderId="41" xfId="8" applyFont="1" applyBorder="1" applyAlignment="1">
      <alignment horizontal="right" vertical="center" shrinkToFit="1"/>
    </xf>
    <xf numFmtId="0" fontId="8" fillId="0" borderId="43" xfId="8" applyFont="1" applyBorder="1" applyAlignment="1">
      <alignment horizontal="right" vertical="center" shrinkToFit="1"/>
    </xf>
    <xf numFmtId="0" fontId="8" fillId="0" borderId="41" xfId="8" applyFont="1" applyBorder="1" applyAlignment="1">
      <alignment horizontal="center" vertical="center" shrinkToFit="1"/>
    </xf>
    <xf numFmtId="177" fontId="8" fillId="0" borderId="8" xfId="8" applyNumberFormat="1" applyFont="1" applyBorder="1" applyAlignment="1">
      <alignment horizontal="right" vertical="center" shrinkToFit="1"/>
    </xf>
    <xf numFmtId="177" fontId="4" fillId="0" borderId="8" xfId="0" applyNumberFormat="1" applyFont="1" applyBorder="1" applyAlignment="1">
      <alignment horizontal="right" vertical="center" shrinkToFit="1"/>
    </xf>
    <xf numFmtId="3" fontId="4" fillId="0" borderId="8" xfId="0" applyNumberFormat="1" applyFont="1" applyBorder="1" applyAlignment="1">
      <alignment horizontal="right" vertical="center" shrinkToFit="1"/>
    </xf>
    <xf numFmtId="3" fontId="4" fillId="0" borderId="39" xfId="0" applyNumberFormat="1" applyFont="1" applyBorder="1" applyAlignment="1">
      <alignment horizontal="right" vertical="center" shrinkToFit="1"/>
    </xf>
    <xf numFmtId="0" fontId="8" fillId="0" borderId="38" xfId="8" applyFont="1" applyBorder="1" applyAlignment="1">
      <alignment horizontal="center" vertical="center" shrinkToFit="1"/>
    </xf>
    <xf numFmtId="0" fontId="8" fillId="4" borderId="8" xfId="8" applyFont="1" applyFill="1" applyBorder="1" applyAlignment="1">
      <alignment horizontal="center" vertical="center" shrinkToFit="1"/>
    </xf>
    <xf numFmtId="0" fontId="4" fillId="4" borderId="8" xfId="0" applyFont="1" applyFill="1" applyBorder="1" applyAlignment="1">
      <alignment horizontal="center" vertical="center" shrinkToFit="1"/>
    </xf>
    <xf numFmtId="3" fontId="8" fillId="4" borderId="8" xfId="8" applyNumberFormat="1" applyFont="1" applyFill="1" applyBorder="1" applyAlignment="1">
      <alignment horizontal="right" vertical="center" shrinkToFit="1"/>
    </xf>
    <xf numFmtId="3" fontId="4" fillId="4" borderId="8" xfId="0" applyNumberFormat="1" applyFont="1" applyFill="1" applyBorder="1" applyAlignment="1">
      <alignment horizontal="right" vertical="center" shrinkToFit="1"/>
    </xf>
    <xf numFmtId="3" fontId="8" fillId="4" borderId="9" xfId="8" applyNumberFormat="1" applyFont="1" applyFill="1" applyBorder="1" applyAlignment="1">
      <alignment horizontal="right" vertical="center" shrinkToFit="1"/>
    </xf>
    <xf numFmtId="3" fontId="8" fillId="4" borderId="35" xfId="8" applyNumberFormat="1" applyFont="1" applyFill="1" applyBorder="1" applyAlignment="1">
      <alignment horizontal="right" vertical="center" shrinkToFit="1"/>
    </xf>
    <xf numFmtId="3" fontId="8" fillId="4" borderId="10" xfId="8" applyNumberFormat="1" applyFont="1" applyFill="1" applyBorder="1" applyAlignment="1">
      <alignment horizontal="right" vertical="center" shrinkToFit="1"/>
    </xf>
    <xf numFmtId="0" fontId="18" fillId="0" borderId="20" xfId="8" applyFont="1" applyBorder="1" applyAlignment="1">
      <alignment horizontal="center" vertical="center"/>
    </xf>
    <xf numFmtId="0" fontId="8" fillId="0" borderId="33" xfId="8" applyFont="1" applyBorder="1" applyAlignment="1">
      <alignment horizontal="center" vertical="center"/>
    </xf>
    <xf numFmtId="0" fontId="18" fillId="0" borderId="44" xfId="8" applyFont="1" applyBorder="1" applyAlignment="1">
      <alignment horizontal="center" vertical="center"/>
    </xf>
    <xf numFmtId="0" fontId="18" fillId="0" borderId="33" xfId="8" applyFont="1" applyBorder="1" applyAlignment="1">
      <alignment horizontal="center" vertical="center"/>
    </xf>
    <xf numFmtId="0" fontId="8" fillId="0" borderId="67" xfId="8" applyFont="1" applyBorder="1" applyAlignment="1">
      <alignment horizontal="distributed" vertical="center" indent="1"/>
    </xf>
    <xf numFmtId="0" fontId="8" fillId="0" borderId="12" xfId="8" applyFont="1" applyBorder="1" applyAlignment="1">
      <alignment horizontal="distributed" vertical="center" indent="1"/>
    </xf>
    <xf numFmtId="0" fontId="8" fillId="4" borderId="12" xfId="8" applyFont="1" applyFill="1" applyBorder="1" applyAlignment="1">
      <alignment horizontal="left" vertical="center" shrinkToFit="1"/>
    </xf>
    <xf numFmtId="0" fontId="8" fillId="4" borderId="68" xfId="8" applyFont="1" applyFill="1" applyBorder="1" applyAlignment="1">
      <alignment horizontal="left" vertical="center" shrinkToFit="1"/>
    </xf>
    <xf numFmtId="0" fontId="8" fillId="4" borderId="8" xfId="8" applyFont="1" applyFill="1" applyBorder="1" applyAlignment="1">
      <alignment horizontal="left" vertical="center" shrinkToFit="1"/>
    </xf>
    <xf numFmtId="0" fontId="4" fillId="4" borderId="8" xfId="0" applyFont="1" applyFill="1" applyBorder="1" applyAlignment="1">
      <alignment horizontal="left" vertical="center" shrinkToFit="1"/>
    </xf>
    <xf numFmtId="0" fontId="8" fillId="4" borderId="33" xfId="8" applyFont="1" applyFill="1" applyBorder="1" applyAlignment="1">
      <alignment horizontal="left" vertical="center" shrinkToFit="1"/>
    </xf>
    <xf numFmtId="0" fontId="8" fillId="4" borderId="45" xfId="8" applyFont="1" applyFill="1" applyBorder="1" applyAlignment="1">
      <alignment horizontal="left" vertical="center" shrinkToFit="1"/>
    </xf>
    <xf numFmtId="0" fontId="8" fillId="0" borderId="10" xfId="8" applyFont="1" applyBorder="1" applyAlignment="1">
      <alignment horizontal="center" vertical="center"/>
    </xf>
    <xf numFmtId="0" fontId="8" fillId="0" borderId="8" xfId="8" applyFont="1" applyBorder="1" applyAlignment="1">
      <alignment horizontal="center" vertical="center"/>
    </xf>
    <xf numFmtId="3" fontId="8" fillId="4" borderId="8" xfId="8" applyNumberFormat="1" applyFont="1" applyFill="1" applyBorder="1" applyAlignment="1">
      <alignment horizontal="right" vertical="center"/>
    </xf>
    <xf numFmtId="3" fontId="8" fillId="4" borderId="9" xfId="8" applyNumberFormat="1" applyFont="1" applyFill="1" applyBorder="1" applyAlignment="1">
      <alignment horizontal="right" vertical="center"/>
    </xf>
    <xf numFmtId="0" fontId="8" fillId="0" borderId="33" xfId="8" applyFont="1" applyBorder="1" applyAlignment="1">
      <alignment horizontal="center" vertical="center" wrapText="1"/>
    </xf>
    <xf numFmtId="0" fontId="8" fillId="0" borderId="45" xfId="8" applyFont="1" applyBorder="1" applyAlignment="1">
      <alignment horizontal="center" vertical="center" wrapText="1"/>
    </xf>
    <xf numFmtId="0" fontId="8" fillId="0" borderId="66" xfId="8" applyFont="1" applyBorder="1" applyAlignment="1">
      <alignment horizontal="distributed" vertical="center" indent="1"/>
    </xf>
    <xf numFmtId="0" fontId="8" fillId="0" borderId="11" xfId="8" applyFont="1" applyBorder="1" applyAlignment="1">
      <alignment horizontal="distributed" vertical="center" indent="1"/>
    </xf>
    <xf numFmtId="0" fontId="8" fillId="0" borderId="2" xfId="8" applyFont="1" applyBorder="1" applyAlignment="1">
      <alignment horizontal="center" vertical="center"/>
    </xf>
    <xf numFmtId="0" fontId="8" fillId="0" borderId="11" xfId="8" applyFont="1" applyBorder="1" applyAlignment="1">
      <alignment horizontal="center" vertical="center"/>
    </xf>
    <xf numFmtId="3" fontId="8" fillId="4" borderId="54" xfId="8" applyNumberFormat="1" applyFont="1" applyFill="1" applyBorder="1" applyAlignment="1">
      <alignment horizontal="center" vertical="center" shrinkToFit="1"/>
    </xf>
    <xf numFmtId="3" fontId="8" fillId="4" borderId="1" xfId="8" applyNumberFormat="1" applyFont="1" applyFill="1" applyBorder="1" applyAlignment="1">
      <alignment horizontal="center" vertical="center" shrinkToFit="1"/>
    </xf>
    <xf numFmtId="0" fontId="18" fillId="0" borderId="0" xfId="8" applyFont="1" applyAlignment="1">
      <alignment horizontal="right" vertical="center"/>
    </xf>
    <xf numFmtId="0" fontId="20" fillId="0" borderId="0" xfId="8" applyFont="1" applyAlignment="1">
      <alignment horizontal="center" vertical="center"/>
    </xf>
    <xf numFmtId="0" fontId="18" fillId="0" borderId="0" xfId="8" applyFont="1" applyAlignment="1">
      <alignment horizontal="left" vertical="center"/>
    </xf>
    <xf numFmtId="0" fontId="18" fillId="0" borderId="0" xfId="8" applyFont="1" applyAlignment="1">
      <alignment horizontal="center" vertical="center"/>
    </xf>
    <xf numFmtId="0" fontId="18" fillId="4" borderId="0" xfId="8" applyFont="1" applyFill="1" applyAlignment="1">
      <alignment horizontal="center" vertical="center" shrinkToFit="1"/>
    </xf>
    <xf numFmtId="0" fontId="9" fillId="0" borderId="0" xfId="10" applyAlignment="1">
      <alignment horizontal="left" vertical="center"/>
    </xf>
    <xf numFmtId="0" fontId="13" fillId="0" borderId="0" xfId="10" applyFont="1" applyAlignment="1">
      <alignment horizontal="center" vertical="center"/>
    </xf>
  </cellXfs>
  <cellStyles count="13">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5" xfId="7" xr:uid="{00000000-0005-0000-0000-00000B000000}"/>
    <cellStyle name="標準 6" xfId="10" xr:uid="{00000000-0005-0000-0000-00000C000000}"/>
  </cellStyles>
  <dxfs count="0"/>
  <tableStyles count="0" defaultTableStyle="TableStyleMedium2" defaultPivotStyle="PivotStyleLight16"/>
  <colors>
    <mruColors>
      <color rgb="FFCCECFF"/>
      <color rgb="FFFFCCFF"/>
      <color rgb="FFFF99FF"/>
      <color rgb="FFFF0066"/>
      <color rgb="FFFFE7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0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0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0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0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0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0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0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0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0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0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0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0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0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0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0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0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0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0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0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6196</xdr:colOff>
      <xdr:row>19</xdr:row>
      <xdr:rowOff>6195</xdr:rowOff>
    </xdr:from>
    <xdr:to>
      <xdr:col>12</xdr:col>
      <xdr:colOff>0</xdr:colOff>
      <xdr:row>20</xdr:row>
      <xdr:rowOff>232318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1606396" y="3999075"/>
          <a:ext cx="1594004" cy="462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23</xdr:row>
      <xdr:rowOff>6195</xdr:rowOff>
    </xdr:from>
    <xdr:to>
      <xdr:col>12</xdr:col>
      <xdr:colOff>0</xdr:colOff>
      <xdr:row>24</xdr:row>
      <xdr:rowOff>232317</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1606396" y="4943955"/>
          <a:ext cx="159400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27</xdr:row>
      <xdr:rowOff>6195</xdr:rowOff>
    </xdr:from>
    <xdr:to>
      <xdr:col>11</xdr:col>
      <xdr:colOff>260195</xdr:colOff>
      <xdr:row>28</xdr:row>
      <xdr:rowOff>232317</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600201" y="5888835"/>
          <a:ext cx="159369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9293</xdr:colOff>
      <xdr:row>33</xdr:row>
      <xdr:rowOff>9293</xdr:rowOff>
    </xdr:from>
    <xdr:to>
      <xdr:col>12</xdr:col>
      <xdr:colOff>3097</xdr:colOff>
      <xdr:row>35</xdr:row>
      <xdr:rowOff>1</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1609493" y="7309253"/>
          <a:ext cx="1594004" cy="4631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37</xdr:row>
      <xdr:rowOff>6195</xdr:rowOff>
    </xdr:from>
    <xdr:to>
      <xdr:col>11</xdr:col>
      <xdr:colOff>260195</xdr:colOff>
      <xdr:row>38</xdr:row>
      <xdr:rowOff>232317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600201" y="8251035"/>
          <a:ext cx="1593694" cy="4623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41</xdr:row>
      <xdr:rowOff>6195</xdr:rowOff>
    </xdr:from>
    <xdr:to>
      <xdr:col>12</xdr:col>
      <xdr:colOff>0</xdr:colOff>
      <xdr:row>42</xdr:row>
      <xdr:rowOff>232318</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1606396" y="9195915"/>
          <a:ext cx="1594004" cy="462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リスト"/>
      <sheetName val="単価表一覧"/>
      <sheetName val="機構P"/>
      <sheetName val="単価等"/>
      <sheetName val="番号表"/>
      <sheetName val="リスト（取組）"/>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N115"/>
  <sheetViews>
    <sheetView showZeros="0" tabSelected="1" view="pageBreakPreview" zoomScaleNormal="100" zoomScaleSheetLayoutView="100" workbookViewId="0"/>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51"/>
      <c r="AH1" s="51"/>
      <c r="AI1" s="51"/>
      <c r="AJ1" s="51"/>
    </row>
    <row r="2" spans="1:41" ht="19.05" customHeight="1" x14ac:dyDescent="0.2">
      <c r="A2" s="5"/>
    </row>
    <row r="3" spans="1:41" ht="19.05" customHeight="1" x14ac:dyDescent="0.2">
      <c r="A3" s="365" t="s">
        <v>176</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158</v>
      </c>
      <c r="B6" s="368"/>
      <c r="C6" s="368"/>
      <c r="D6" s="368"/>
      <c r="E6" s="368"/>
      <c r="F6" s="369"/>
      <c r="G6" s="370"/>
      <c r="H6" s="371"/>
      <c r="I6" s="371"/>
      <c r="J6" s="371"/>
      <c r="K6" s="371"/>
      <c r="L6" s="371"/>
      <c r="M6" s="371"/>
      <c r="N6" s="371"/>
      <c r="O6" s="371"/>
      <c r="P6" s="371"/>
      <c r="Q6" s="371"/>
      <c r="R6" s="372"/>
      <c r="S6" s="368" t="s">
        <v>17</v>
      </c>
      <c r="T6" s="368"/>
      <c r="U6" s="368"/>
      <c r="V6" s="368"/>
      <c r="W6" s="368"/>
      <c r="X6" s="369"/>
      <c r="Y6" s="373"/>
      <c r="Z6" s="373"/>
      <c r="AA6" s="7"/>
      <c r="AB6" s="128" t="s">
        <v>5</v>
      </c>
      <c r="AC6" s="8"/>
      <c r="AD6" s="128" t="s">
        <v>6</v>
      </c>
      <c r="AE6" s="8"/>
      <c r="AF6" s="129" t="s">
        <v>7</v>
      </c>
      <c r="AG6" s="374"/>
      <c r="AH6" s="374"/>
      <c r="AI6" s="374"/>
      <c r="AJ6" s="375"/>
      <c r="AL6" s="9"/>
    </row>
    <row r="7" spans="1:41" ht="19.05" customHeight="1" x14ac:dyDescent="0.2">
      <c r="A7" s="376" t="s">
        <v>161</v>
      </c>
      <c r="B7" s="377"/>
      <c r="C7" s="377"/>
      <c r="D7" s="377"/>
      <c r="E7" s="377"/>
      <c r="F7" s="378"/>
      <c r="G7" s="379" t="s">
        <v>159</v>
      </c>
      <c r="H7" s="380"/>
      <c r="I7" s="380"/>
      <c r="J7" s="381"/>
      <c r="K7" s="341"/>
      <c r="L7" s="208"/>
      <c r="M7" s="208"/>
      <c r="N7" s="208"/>
      <c r="O7" s="208"/>
      <c r="P7" s="208"/>
      <c r="Q7" s="208"/>
      <c r="R7" s="209"/>
      <c r="S7" s="206" t="s">
        <v>160</v>
      </c>
      <c r="T7" s="204"/>
      <c r="U7" s="204"/>
      <c r="V7" s="205"/>
      <c r="W7" s="341"/>
      <c r="X7" s="341"/>
      <c r="Y7" s="341"/>
      <c r="Z7" s="341"/>
      <c r="AA7" s="341"/>
      <c r="AB7" s="341"/>
      <c r="AC7" s="341"/>
      <c r="AD7" s="341"/>
      <c r="AE7" s="341"/>
      <c r="AF7" s="341"/>
      <c r="AG7" s="341"/>
      <c r="AH7" s="341"/>
      <c r="AI7" s="341"/>
      <c r="AJ7" s="382"/>
      <c r="AL7" s="9"/>
      <c r="AO7" s="9"/>
    </row>
    <row r="8" spans="1:41" ht="19.05" customHeight="1" x14ac:dyDescent="0.2">
      <c r="A8" s="195"/>
      <c r="B8" s="196"/>
      <c r="C8" s="196"/>
      <c r="D8" s="196"/>
      <c r="E8" s="196"/>
      <c r="F8" s="197"/>
      <c r="G8" s="206" t="s">
        <v>162</v>
      </c>
      <c r="H8" s="204"/>
      <c r="I8" s="204"/>
      <c r="J8" s="205"/>
      <c r="K8" s="383"/>
      <c r="L8" s="383"/>
      <c r="M8" s="52" t="s">
        <v>133</v>
      </c>
      <c r="N8" s="384" t="s">
        <v>163</v>
      </c>
      <c r="O8" s="385"/>
      <c r="P8" s="385"/>
      <c r="Q8" s="385"/>
      <c r="R8" s="385"/>
      <c r="S8" s="385"/>
      <c r="T8" s="385"/>
      <c r="U8" s="385"/>
      <c r="V8" s="386"/>
      <c r="W8" s="383"/>
      <c r="X8" s="383"/>
      <c r="Y8" s="119" t="s">
        <v>133</v>
      </c>
      <c r="Z8" s="387" t="s">
        <v>164</v>
      </c>
      <c r="AA8" s="387"/>
      <c r="AB8" s="387"/>
      <c r="AC8" s="387"/>
      <c r="AD8" s="387"/>
      <c r="AE8" s="387"/>
      <c r="AF8" s="387"/>
      <c r="AG8" s="388"/>
      <c r="AH8" s="389"/>
      <c r="AI8" s="390"/>
      <c r="AJ8" s="391"/>
      <c r="AL8" s="9"/>
      <c r="AO8" s="9"/>
    </row>
    <row r="9" spans="1:41" ht="19.05" hidden="1" customHeight="1" x14ac:dyDescent="0.2">
      <c r="AO9" s="9"/>
    </row>
    <row r="10" spans="1:41" ht="19.05" hidden="1" customHeight="1" x14ac:dyDescent="0.2">
      <c r="A10" s="18"/>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18"/>
      <c r="AO10" s="9"/>
    </row>
    <row r="11" spans="1:41" ht="19.05" customHeight="1" x14ac:dyDescent="0.2">
      <c r="A11" s="192" t="s">
        <v>3</v>
      </c>
      <c r="B11" s="193"/>
      <c r="C11" s="193"/>
      <c r="D11" s="193"/>
      <c r="E11" s="193"/>
      <c r="F11" s="194"/>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203" t="s">
        <v>8</v>
      </c>
      <c r="B13" s="204"/>
      <c r="C13" s="204"/>
      <c r="D13" s="204"/>
      <c r="E13" s="204"/>
      <c r="F13" s="205"/>
      <c r="G13" s="206" t="s">
        <v>88</v>
      </c>
      <c r="H13" s="204"/>
      <c r="I13" s="204"/>
      <c r="J13" s="205"/>
      <c r="K13" s="207"/>
      <c r="L13" s="208"/>
      <c r="M13" s="208"/>
      <c r="N13" s="208"/>
      <c r="O13" s="208"/>
      <c r="P13" s="208"/>
      <c r="Q13" s="208"/>
      <c r="R13" s="209"/>
      <c r="S13" s="210" t="s">
        <v>89</v>
      </c>
      <c r="T13" s="211"/>
      <c r="U13" s="211"/>
      <c r="V13" s="212"/>
      <c r="W13" s="213"/>
      <c r="X13" s="208"/>
      <c r="Y13" s="208"/>
      <c r="Z13" s="208"/>
      <c r="AA13" s="208"/>
      <c r="AB13" s="208"/>
      <c r="AC13" s="208"/>
      <c r="AD13" s="208"/>
      <c r="AE13" s="208"/>
      <c r="AF13" s="208"/>
      <c r="AG13" s="208"/>
      <c r="AH13" s="208"/>
      <c r="AI13" s="208"/>
      <c r="AJ13" s="214"/>
    </row>
    <row r="14" spans="1:41" ht="19.05" customHeight="1" thickBot="1" x14ac:dyDescent="0.25">
      <c r="A14" s="157" t="s">
        <v>58</v>
      </c>
      <c r="B14" s="158"/>
      <c r="C14" s="158"/>
      <c r="D14" s="158"/>
      <c r="E14" s="158"/>
      <c r="F14" s="158"/>
      <c r="G14" s="159"/>
      <c r="H14" s="160"/>
      <c r="I14" s="160"/>
      <c r="J14" s="160"/>
      <c r="K14" s="160"/>
      <c r="L14" s="160"/>
      <c r="M14" s="160"/>
      <c r="N14" s="160"/>
      <c r="O14" s="160"/>
      <c r="P14" s="160"/>
      <c r="Q14" s="160"/>
      <c r="R14" s="160"/>
      <c r="S14" s="161" t="s">
        <v>27</v>
      </c>
      <c r="T14" s="162"/>
      <c r="U14" s="162"/>
      <c r="V14" s="163"/>
      <c r="W14" s="164"/>
      <c r="X14" s="165"/>
      <c r="Y14" s="165"/>
      <c r="Z14" s="166"/>
      <c r="AA14" s="167"/>
      <c r="AB14" s="167"/>
      <c r="AC14" s="167"/>
      <c r="AD14" s="167"/>
      <c r="AE14" s="167"/>
      <c r="AF14" s="167"/>
      <c r="AG14" s="167"/>
      <c r="AH14" s="167"/>
      <c r="AI14" s="167"/>
      <c r="AJ14" s="168"/>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91</v>
      </c>
      <c r="B17" s="5"/>
      <c r="C17" s="5"/>
      <c r="D17" s="5"/>
      <c r="E17" s="5"/>
      <c r="F17" s="5"/>
      <c r="G17" s="5"/>
      <c r="H17" s="5"/>
      <c r="K17" s="169"/>
      <c r="L17" s="169"/>
      <c r="M17" s="125" t="s">
        <v>19</v>
      </c>
      <c r="N17" s="5" t="s">
        <v>118</v>
      </c>
      <c r="O17" s="5"/>
      <c r="P17" s="5"/>
      <c r="Q17" s="5"/>
      <c r="R17" s="5"/>
      <c r="S17" s="5"/>
      <c r="T17" s="5"/>
      <c r="U17" s="5"/>
      <c r="V17" s="169"/>
      <c r="W17" s="169"/>
      <c r="X17" s="125" t="s">
        <v>19</v>
      </c>
      <c r="Y17" s="116" t="s">
        <v>170</v>
      </c>
      <c r="Z17" s="5" t="s">
        <v>175</v>
      </c>
      <c r="AA17" s="5"/>
      <c r="AB17" s="5"/>
      <c r="AC17" s="5"/>
      <c r="AD17" s="5"/>
      <c r="AE17" s="5"/>
      <c r="AF17" s="169"/>
      <c r="AG17" s="169"/>
      <c r="AH17" s="170" t="s">
        <v>83</v>
      </c>
      <c r="AI17" s="170"/>
      <c r="AJ17" s="6" t="s">
        <v>119</v>
      </c>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W18" s="5"/>
      <c r="X18" s="5"/>
      <c r="Y18" s="5"/>
      <c r="Z18" s="5"/>
      <c r="AA18" s="5"/>
      <c r="AB18" s="5"/>
      <c r="AC18" s="5"/>
      <c r="AD18" s="5"/>
      <c r="AE18" s="5"/>
      <c r="AF18" s="5"/>
      <c r="AG18" s="5"/>
      <c r="AH18" s="5"/>
      <c r="AI18" s="5"/>
      <c r="AJ18" s="5"/>
      <c r="AO18" s="9"/>
      <c r="AP18" s="9"/>
      <c r="AQ18" s="9"/>
      <c r="AR18" s="9"/>
      <c r="AS18" s="9"/>
      <c r="AT18" s="9"/>
      <c r="AU18" s="13"/>
      <c r="AV18" s="14"/>
    </row>
    <row r="19" spans="1:48" ht="19.05" customHeight="1" thickBot="1" x14ac:dyDescent="0.25">
      <c r="A19" s="5" t="s">
        <v>208</v>
      </c>
      <c r="B19" s="5"/>
      <c r="C19" s="5"/>
      <c r="D19" s="5"/>
      <c r="E19" s="5"/>
      <c r="F19" s="5"/>
      <c r="G19" s="125"/>
      <c r="H19" s="5"/>
      <c r="I19" s="5"/>
      <c r="J19" s="5"/>
      <c r="K19" s="5"/>
      <c r="L19" s="5"/>
      <c r="M19" s="5"/>
      <c r="N19" s="5"/>
      <c r="O19" s="5"/>
      <c r="P19" s="362"/>
      <c r="Q19" s="362"/>
      <c r="R19" s="125" t="s">
        <v>19</v>
      </c>
      <c r="S19" s="5"/>
      <c r="T19" s="5"/>
      <c r="U19" s="5"/>
      <c r="V19" s="5"/>
      <c r="W19" s="5"/>
      <c r="X19" s="5"/>
      <c r="Y19" s="5"/>
      <c r="Z19" s="5"/>
      <c r="AB19" s="123"/>
      <c r="AC19" s="123"/>
      <c r="AD19" s="125"/>
      <c r="AH19" s="5"/>
      <c r="AI19" s="5"/>
      <c r="AJ19" s="5"/>
    </row>
    <row r="20" spans="1:48" ht="19.05" customHeight="1" x14ac:dyDescent="0.2">
      <c r="A20" s="347" t="s">
        <v>26</v>
      </c>
      <c r="B20" s="269"/>
      <c r="C20" s="270"/>
      <c r="D20" s="348" t="s">
        <v>63</v>
      </c>
      <c r="E20" s="349"/>
      <c r="F20" s="350"/>
      <c r="G20" s="15"/>
      <c r="H20" s="171" t="s">
        <v>95</v>
      </c>
      <c r="I20" s="171"/>
      <c r="J20" s="171"/>
      <c r="K20" s="171"/>
      <c r="L20" s="172"/>
      <c r="M20" s="15"/>
      <c r="N20" s="171" t="s">
        <v>64</v>
      </c>
      <c r="O20" s="171"/>
      <c r="P20" s="171"/>
      <c r="Q20" s="171"/>
      <c r="R20" s="171"/>
      <c r="S20" s="171"/>
      <c r="T20" s="171"/>
      <c r="U20" s="171"/>
      <c r="V20" s="171"/>
      <c r="W20" s="172"/>
      <c r="X20" s="15"/>
      <c r="Y20" s="171" t="s">
        <v>113</v>
      </c>
      <c r="Z20" s="171"/>
      <c r="AA20" s="171"/>
      <c r="AB20" s="171"/>
      <c r="AC20" s="171"/>
      <c r="AD20" s="171"/>
      <c r="AE20" s="171"/>
      <c r="AF20" s="171"/>
      <c r="AG20" s="171"/>
      <c r="AH20" s="171"/>
      <c r="AI20" s="171"/>
      <c r="AJ20" s="354"/>
    </row>
    <row r="21" spans="1:48" ht="19.05" customHeight="1" x14ac:dyDescent="0.2">
      <c r="A21" s="355" t="s">
        <v>94</v>
      </c>
      <c r="B21" s="356"/>
      <c r="C21" s="357"/>
      <c r="D21" s="351"/>
      <c r="E21" s="352"/>
      <c r="F21" s="353"/>
      <c r="G21" s="358"/>
      <c r="H21" s="266"/>
      <c r="I21" s="266"/>
      <c r="J21" s="266"/>
      <c r="K21" s="266"/>
      <c r="L21" s="267"/>
      <c r="M21" s="17" t="s">
        <v>97</v>
      </c>
      <c r="N21" s="17"/>
      <c r="O21" s="17"/>
      <c r="P21" s="17"/>
      <c r="Q21" s="17"/>
      <c r="R21" s="17"/>
      <c r="S21" s="17"/>
      <c r="T21" s="359"/>
      <c r="U21" s="359"/>
      <c r="V21" s="360" t="s">
        <v>83</v>
      </c>
      <c r="W21" s="361"/>
      <c r="X21" s="18" t="s">
        <v>75</v>
      </c>
      <c r="Y21" s="17"/>
      <c r="Z21" s="17"/>
      <c r="AA21" s="17"/>
      <c r="AB21" s="333"/>
      <c r="AC21" s="333"/>
      <c r="AD21" s="333"/>
      <c r="AE21" s="333"/>
      <c r="AF21" s="333"/>
      <c r="AG21" s="333"/>
      <c r="AH21" s="333"/>
      <c r="AI21" s="333"/>
      <c r="AJ21" s="334"/>
    </row>
    <row r="22" spans="1:48" ht="19.05" customHeight="1" x14ac:dyDescent="0.2">
      <c r="A22" s="335"/>
      <c r="B22" s="336"/>
      <c r="C22" s="337"/>
      <c r="D22" s="338" t="s">
        <v>90</v>
      </c>
      <c r="E22" s="339"/>
      <c r="F22" s="340"/>
      <c r="G22" s="207"/>
      <c r="H22" s="341"/>
      <c r="I22" s="341"/>
      <c r="J22" s="341"/>
      <c r="K22" s="341"/>
      <c r="L22" s="342"/>
      <c r="M22" s="338" t="s">
        <v>25</v>
      </c>
      <c r="N22" s="339"/>
      <c r="O22" s="340"/>
      <c r="P22" s="343"/>
      <c r="Q22" s="344"/>
      <c r="R22" s="127" t="s">
        <v>40</v>
      </c>
      <c r="S22" s="345" t="s">
        <v>92</v>
      </c>
      <c r="T22" s="345"/>
      <c r="U22" s="345"/>
      <c r="V22" s="345"/>
      <c r="W22" s="345"/>
      <c r="X22" s="345"/>
      <c r="Y22" s="345"/>
      <c r="Z22" s="345"/>
      <c r="AA22" s="345"/>
      <c r="AB22" s="345"/>
      <c r="AC22" s="345"/>
      <c r="AD22" s="345"/>
      <c r="AE22" s="345"/>
      <c r="AF22" s="345"/>
      <c r="AG22" s="345"/>
      <c r="AH22" s="345"/>
      <c r="AI22" s="345"/>
      <c r="AJ22" s="346"/>
    </row>
    <row r="23" spans="1:48" ht="19.05" customHeight="1" thickBot="1" x14ac:dyDescent="0.25">
      <c r="A23" s="184"/>
      <c r="B23" s="185"/>
      <c r="C23" s="325"/>
      <c r="D23" s="326" t="s">
        <v>38</v>
      </c>
      <c r="E23" s="327"/>
      <c r="F23" s="328"/>
      <c r="G23" s="329"/>
      <c r="H23" s="330"/>
      <c r="I23" s="296" t="s">
        <v>39</v>
      </c>
      <c r="J23" s="296"/>
      <c r="K23" s="296"/>
      <c r="L23" s="297"/>
      <c r="M23" s="326" t="s">
        <v>76</v>
      </c>
      <c r="N23" s="327"/>
      <c r="O23" s="328"/>
      <c r="P23" s="331">
        <f>IF(G23&gt;=100,25,IF(G23&gt;=70,20,IF(G23&gt;=50,15,IF(G23&gt;=1,10,0))))</f>
        <v>0</v>
      </c>
      <c r="Q23" s="332"/>
      <c r="R23" s="130" t="s">
        <v>77</v>
      </c>
      <c r="S23" s="308"/>
      <c r="T23" s="309"/>
      <c r="U23" s="309"/>
      <c r="V23" s="309"/>
      <c r="W23" s="309"/>
      <c r="X23" s="309"/>
      <c r="Y23" s="309"/>
      <c r="Z23" s="309"/>
      <c r="AA23" s="309"/>
      <c r="AB23" s="309"/>
      <c r="AC23" s="309"/>
      <c r="AD23" s="309"/>
      <c r="AE23" s="309"/>
      <c r="AF23" s="309"/>
      <c r="AG23" s="309"/>
      <c r="AH23" s="309"/>
      <c r="AI23" s="309"/>
      <c r="AJ23" s="310"/>
    </row>
    <row r="24" spans="1:48" ht="19.05" customHeight="1" x14ac:dyDescent="0.2">
      <c r="A24" s="347" t="s">
        <v>41</v>
      </c>
      <c r="B24" s="269"/>
      <c r="C24" s="270"/>
      <c r="D24" s="348" t="s">
        <v>63</v>
      </c>
      <c r="E24" s="349"/>
      <c r="F24" s="350"/>
      <c r="G24" s="15"/>
      <c r="H24" s="171" t="s">
        <v>95</v>
      </c>
      <c r="I24" s="171"/>
      <c r="J24" s="171"/>
      <c r="K24" s="171"/>
      <c r="L24" s="172"/>
      <c r="M24" s="15"/>
      <c r="N24" s="171" t="s">
        <v>64</v>
      </c>
      <c r="O24" s="171"/>
      <c r="P24" s="171"/>
      <c r="Q24" s="171"/>
      <c r="R24" s="171"/>
      <c r="S24" s="171"/>
      <c r="T24" s="171"/>
      <c r="U24" s="171"/>
      <c r="V24" s="171"/>
      <c r="W24" s="172"/>
      <c r="X24" s="15"/>
      <c r="Y24" s="171" t="s">
        <v>113</v>
      </c>
      <c r="Z24" s="171"/>
      <c r="AA24" s="171"/>
      <c r="AB24" s="171"/>
      <c r="AC24" s="171"/>
      <c r="AD24" s="171"/>
      <c r="AE24" s="171"/>
      <c r="AF24" s="171"/>
      <c r="AG24" s="171"/>
      <c r="AH24" s="171"/>
      <c r="AI24" s="171"/>
      <c r="AJ24" s="354"/>
    </row>
    <row r="25" spans="1:48" ht="19.05" customHeight="1" x14ac:dyDescent="0.2">
      <c r="A25" s="355" t="s">
        <v>94</v>
      </c>
      <c r="B25" s="356"/>
      <c r="C25" s="357"/>
      <c r="D25" s="351"/>
      <c r="E25" s="352"/>
      <c r="F25" s="353"/>
      <c r="G25" s="358"/>
      <c r="H25" s="266"/>
      <c r="I25" s="266"/>
      <c r="J25" s="266"/>
      <c r="K25" s="266"/>
      <c r="L25" s="267"/>
      <c r="M25" s="17" t="s">
        <v>97</v>
      </c>
      <c r="N25" s="17"/>
      <c r="O25" s="17"/>
      <c r="P25" s="17"/>
      <c r="Q25" s="17"/>
      <c r="R25" s="17"/>
      <c r="S25" s="17"/>
      <c r="T25" s="359"/>
      <c r="U25" s="359"/>
      <c r="V25" s="360" t="s">
        <v>83</v>
      </c>
      <c r="W25" s="361"/>
      <c r="X25" s="18" t="s">
        <v>75</v>
      </c>
      <c r="Y25" s="17"/>
      <c r="Z25" s="17"/>
      <c r="AA25" s="17"/>
      <c r="AB25" s="333"/>
      <c r="AC25" s="333"/>
      <c r="AD25" s="333"/>
      <c r="AE25" s="333"/>
      <c r="AF25" s="333"/>
      <c r="AG25" s="333"/>
      <c r="AH25" s="333"/>
      <c r="AI25" s="333"/>
      <c r="AJ25" s="334"/>
    </row>
    <row r="26" spans="1:48" ht="19.05" customHeight="1" x14ac:dyDescent="0.2">
      <c r="A26" s="335"/>
      <c r="B26" s="336"/>
      <c r="C26" s="337"/>
      <c r="D26" s="338" t="s">
        <v>90</v>
      </c>
      <c r="E26" s="339"/>
      <c r="F26" s="340"/>
      <c r="G26" s="207"/>
      <c r="H26" s="341"/>
      <c r="I26" s="341"/>
      <c r="J26" s="341"/>
      <c r="K26" s="341"/>
      <c r="L26" s="342"/>
      <c r="M26" s="338" t="s">
        <v>25</v>
      </c>
      <c r="N26" s="339"/>
      <c r="O26" s="340"/>
      <c r="P26" s="343"/>
      <c r="Q26" s="344"/>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customHeight="1" thickBot="1" x14ac:dyDescent="0.25">
      <c r="A27" s="184"/>
      <c r="B27" s="185"/>
      <c r="C27" s="325"/>
      <c r="D27" s="326" t="s">
        <v>38</v>
      </c>
      <c r="E27" s="327"/>
      <c r="F27" s="328"/>
      <c r="G27" s="329"/>
      <c r="H27" s="330"/>
      <c r="I27" s="296" t="s">
        <v>39</v>
      </c>
      <c r="J27" s="296"/>
      <c r="K27" s="296"/>
      <c r="L27" s="297"/>
      <c r="M27" s="326" t="s">
        <v>76</v>
      </c>
      <c r="N27" s="327"/>
      <c r="O27" s="328"/>
      <c r="P27" s="331">
        <f>IF(G27&gt;=100,25,IF(G27&gt;=70,20,IF(G27&gt;=50,15,IF(G27&gt;=1,10,0))))</f>
        <v>0</v>
      </c>
      <c r="Q27" s="332"/>
      <c r="R27" s="130" t="s">
        <v>77</v>
      </c>
      <c r="S27" s="308"/>
      <c r="T27" s="309"/>
      <c r="U27" s="309"/>
      <c r="V27" s="309"/>
      <c r="W27" s="309"/>
      <c r="X27" s="309"/>
      <c r="Y27" s="309"/>
      <c r="Z27" s="309"/>
      <c r="AA27" s="309"/>
      <c r="AB27" s="309"/>
      <c r="AC27" s="309"/>
      <c r="AD27" s="309"/>
      <c r="AE27" s="309"/>
      <c r="AF27" s="309"/>
      <c r="AG27" s="309"/>
      <c r="AH27" s="309"/>
      <c r="AI27" s="309"/>
      <c r="AJ27" s="310"/>
    </row>
    <row r="28" spans="1:48" ht="19.05" customHeight="1" x14ac:dyDescent="0.2">
      <c r="A28" s="347" t="s">
        <v>42</v>
      </c>
      <c r="B28" s="269"/>
      <c r="C28" s="270"/>
      <c r="D28" s="348" t="s">
        <v>63</v>
      </c>
      <c r="E28" s="349"/>
      <c r="F28" s="350"/>
      <c r="G28" s="15"/>
      <c r="H28" s="171" t="s">
        <v>95</v>
      </c>
      <c r="I28" s="171"/>
      <c r="J28" s="171"/>
      <c r="K28" s="171"/>
      <c r="L28" s="172"/>
      <c r="M28" s="15"/>
      <c r="N28" s="171" t="s">
        <v>64</v>
      </c>
      <c r="O28" s="363"/>
      <c r="P28" s="363"/>
      <c r="Q28" s="363"/>
      <c r="R28" s="363"/>
      <c r="S28" s="363"/>
      <c r="T28" s="363"/>
      <c r="U28" s="363"/>
      <c r="V28" s="363"/>
      <c r="W28" s="364"/>
      <c r="X28" s="15"/>
      <c r="Y28" s="171" t="s">
        <v>113</v>
      </c>
      <c r="Z28" s="171"/>
      <c r="AA28" s="171"/>
      <c r="AB28" s="171"/>
      <c r="AC28" s="171"/>
      <c r="AD28" s="171"/>
      <c r="AE28" s="171"/>
      <c r="AF28" s="171"/>
      <c r="AG28" s="171"/>
      <c r="AH28" s="171"/>
      <c r="AI28" s="171"/>
      <c r="AJ28" s="354"/>
    </row>
    <row r="29" spans="1:48" ht="19.05" customHeight="1" x14ac:dyDescent="0.2">
      <c r="A29" s="355" t="s">
        <v>94</v>
      </c>
      <c r="B29" s="356"/>
      <c r="C29" s="357"/>
      <c r="D29" s="351"/>
      <c r="E29" s="352"/>
      <c r="F29" s="353"/>
      <c r="G29" s="358"/>
      <c r="H29" s="266"/>
      <c r="I29" s="266"/>
      <c r="J29" s="266"/>
      <c r="K29" s="266"/>
      <c r="L29" s="267"/>
      <c r="M29" s="17" t="s">
        <v>97</v>
      </c>
      <c r="N29" s="17"/>
      <c r="O29" s="17"/>
      <c r="P29" s="17"/>
      <c r="Q29" s="17"/>
      <c r="R29" s="17"/>
      <c r="S29" s="17"/>
      <c r="T29" s="359"/>
      <c r="U29" s="359"/>
      <c r="V29" s="360" t="s">
        <v>83</v>
      </c>
      <c r="W29" s="361"/>
      <c r="X29" s="18" t="s">
        <v>75</v>
      </c>
      <c r="Y29" s="17"/>
      <c r="Z29" s="17"/>
      <c r="AA29" s="17"/>
      <c r="AB29" s="333"/>
      <c r="AC29" s="333"/>
      <c r="AD29" s="333"/>
      <c r="AE29" s="333"/>
      <c r="AF29" s="333"/>
      <c r="AG29" s="333"/>
      <c r="AH29" s="333"/>
      <c r="AI29" s="333"/>
      <c r="AJ29" s="334"/>
    </row>
    <row r="30" spans="1:48" ht="19.05" customHeight="1" x14ac:dyDescent="0.2">
      <c r="A30" s="335"/>
      <c r="B30" s="336"/>
      <c r="C30" s="337"/>
      <c r="D30" s="338" t="s">
        <v>90</v>
      </c>
      <c r="E30" s="339"/>
      <c r="F30" s="340"/>
      <c r="G30" s="207"/>
      <c r="H30" s="341"/>
      <c r="I30" s="341"/>
      <c r="J30" s="341"/>
      <c r="K30" s="341"/>
      <c r="L30" s="342"/>
      <c r="M30" s="338" t="s">
        <v>25</v>
      </c>
      <c r="N30" s="339"/>
      <c r="O30" s="340"/>
      <c r="P30" s="343"/>
      <c r="Q30" s="344"/>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customHeight="1" thickBot="1" x14ac:dyDescent="0.25">
      <c r="A31" s="184"/>
      <c r="B31" s="185"/>
      <c r="C31" s="325"/>
      <c r="D31" s="326" t="s">
        <v>38</v>
      </c>
      <c r="E31" s="327"/>
      <c r="F31" s="328"/>
      <c r="G31" s="329"/>
      <c r="H31" s="330"/>
      <c r="I31" s="296" t="s">
        <v>39</v>
      </c>
      <c r="J31" s="296"/>
      <c r="K31" s="296"/>
      <c r="L31" s="297"/>
      <c r="M31" s="326" t="s">
        <v>76</v>
      </c>
      <c r="N31" s="327"/>
      <c r="O31" s="328"/>
      <c r="P31" s="331">
        <f>IF(G31&gt;=100,25,IF(G31&gt;=70,20,IF(G31&gt;=50,15,IF(G31&gt;=1,10,0))))</f>
        <v>0</v>
      </c>
      <c r="Q31" s="332"/>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thickBot="1" x14ac:dyDescent="0.25">
      <c r="A33" s="5" t="s">
        <v>209</v>
      </c>
      <c r="B33" s="5"/>
      <c r="C33" s="5"/>
      <c r="D33" s="5"/>
      <c r="E33" s="5"/>
      <c r="F33" s="5"/>
      <c r="G33" s="125"/>
      <c r="H33" s="5"/>
      <c r="I33" s="5"/>
      <c r="J33" s="5"/>
      <c r="K33" s="5"/>
      <c r="L33" s="5"/>
      <c r="M33" s="5"/>
      <c r="N33" s="5"/>
      <c r="O33" s="5"/>
      <c r="P33" s="362"/>
      <c r="Q33" s="362"/>
      <c r="R33" s="125" t="s">
        <v>19</v>
      </c>
      <c r="S33" s="5"/>
      <c r="T33" s="5"/>
      <c r="U33" s="5"/>
      <c r="V33" s="5"/>
      <c r="W33" s="5"/>
      <c r="X33" s="5"/>
      <c r="Y33" s="5"/>
      <c r="Z33" s="5"/>
      <c r="AB33" s="123"/>
      <c r="AC33" s="123"/>
      <c r="AD33" s="125"/>
      <c r="AH33" s="5"/>
      <c r="AI33" s="5"/>
      <c r="AJ33" s="5"/>
    </row>
    <row r="34" spans="1:56" ht="19.05" customHeight="1" x14ac:dyDescent="0.2">
      <c r="A34" s="347" t="s">
        <v>26</v>
      </c>
      <c r="B34" s="269"/>
      <c r="C34" s="270"/>
      <c r="D34" s="348" t="s">
        <v>63</v>
      </c>
      <c r="E34" s="349"/>
      <c r="F34" s="350"/>
      <c r="G34" s="15"/>
      <c r="H34" s="171" t="s">
        <v>96</v>
      </c>
      <c r="I34" s="171"/>
      <c r="J34" s="171"/>
      <c r="K34" s="171"/>
      <c r="L34" s="172"/>
      <c r="M34" s="15"/>
      <c r="N34" s="171" t="s">
        <v>64</v>
      </c>
      <c r="O34" s="171"/>
      <c r="P34" s="171"/>
      <c r="Q34" s="171"/>
      <c r="R34" s="171"/>
      <c r="S34" s="171"/>
      <c r="T34" s="171"/>
      <c r="U34" s="171"/>
      <c r="V34" s="171"/>
      <c r="W34" s="172"/>
      <c r="X34" s="15"/>
      <c r="Y34" s="171" t="s">
        <v>113</v>
      </c>
      <c r="Z34" s="171"/>
      <c r="AA34" s="171"/>
      <c r="AB34" s="171"/>
      <c r="AC34" s="171"/>
      <c r="AD34" s="171"/>
      <c r="AE34" s="171"/>
      <c r="AF34" s="171"/>
      <c r="AG34" s="171"/>
      <c r="AH34" s="171"/>
      <c r="AI34" s="171"/>
      <c r="AJ34" s="354"/>
    </row>
    <row r="35" spans="1:56" ht="19.05" customHeight="1" x14ac:dyDescent="0.2">
      <c r="A35" s="355" t="s">
        <v>111</v>
      </c>
      <c r="B35" s="356"/>
      <c r="C35" s="357"/>
      <c r="D35" s="351"/>
      <c r="E35" s="352"/>
      <c r="F35" s="353"/>
      <c r="G35" s="358"/>
      <c r="H35" s="266"/>
      <c r="I35" s="266"/>
      <c r="J35" s="266"/>
      <c r="K35" s="266"/>
      <c r="L35" s="267"/>
      <c r="M35" s="17" t="s">
        <v>97</v>
      </c>
      <c r="N35" s="17"/>
      <c r="O35" s="17"/>
      <c r="P35" s="17"/>
      <c r="Q35" s="17"/>
      <c r="R35" s="17"/>
      <c r="S35" s="17"/>
      <c r="T35" s="359"/>
      <c r="U35" s="359"/>
      <c r="V35" s="360" t="s">
        <v>83</v>
      </c>
      <c r="W35" s="361"/>
      <c r="X35" s="18" t="s">
        <v>75</v>
      </c>
      <c r="Y35" s="17"/>
      <c r="Z35" s="17"/>
      <c r="AA35" s="17"/>
      <c r="AB35" s="333"/>
      <c r="AC35" s="333"/>
      <c r="AD35" s="333"/>
      <c r="AE35" s="333"/>
      <c r="AF35" s="333"/>
      <c r="AG35" s="333"/>
      <c r="AH35" s="333"/>
      <c r="AI35" s="333"/>
      <c r="AJ35" s="334"/>
    </row>
    <row r="36" spans="1:56" ht="19.05" customHeight="1" x14ac:dyDescent="0.2">
      <c r="A36" s="335" t="str">
        <f>IF(A22="更新","当該事業",IF(A22="継続利用","継続利用",""))</f>
        <v/>
      </c>
      <c r="B36" s="336"/>
      <c r="C36" s="337"/>
      <c r="D36" s="338" t="s">
        <v>90</v>
      </c>
      <c r="E36" s="339"/>
      <c r="F36" s="340"/>
      <c r="G36" s="207"/>
      <c r="H36" s="341"/>
      <c r="I36" s="341"/>
      <c r="J36" s="341"/>
      <c r="K36" s="341"/>
      <c r="L36" s="342"/>
      <c r="M36" s="338" t="s">
        <v>25</v>
      </c>
      <c r="N36" s="339"/>
      <c r="O36" s="340"/>
      <c r="P36" s="343"/>
      <c r="Q36" s="344"/>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customHeight="1" thickBot="1" x14ac:dyDescent="0.25">
      <c r="A37" s="184"/>
      <c r="B37" s="185"/>
      <c r="C37" s="325"/>
      <c r="D37" s="326" t="s">
        <v>38</v>
      </c>
      <c r="E37" s="327"/>
      <c r="F37" s="328"/>
      <c r="G37" s="329"/>
      <c r="H37" s="330"/>
      <c r="I37" s="296" t="s">
        <v>39</v>
      </c>
      <c r="J37" s="296"/>
      <c r="K37" s="296"/>
      <c r="L37" s="297"/>
      <c r="M37" s="326" t="s">
        <v>76</v>
      </c>
      <c r="N37" s="327"/>
      <c r="O37" s="328"/>
      <c r="P37" s="331">
        <f>IF(G37&gt;=100,25,IF(G37&gt;=70,20,IF(G37&gt;=50,15,IF(G37&gt;=1,10,0))))</f>
        <v>0</v>
      </c>
      <c r="Q37" s="332"/>
      <c r="R37" s="130" t="s">
        <v>77</v>
      </c>
      <c r="S37" s="308"/>
      <c r="T37" s="309"/>
      <c r="U37" s="309"/>
      <c r="V37" s="309"/>
      <c r="W37" s="309"/>
      <c r="X37" s="309"/>
      <c r="Y37" s="309"/>
      <c r="Z37" s="309"/>
      <c r="AA37" s="309"/>
      <c r="AB37" s="309"/>
      <c r="AC37" s="309"/>
      <c r="AD37" s="309"/>
      <c r="AE37" s="309"/>
      <c r="AF37" s="309"/>
      <c r="AG37" s="309"/>
      <c r="AH37" s="309"/>
      <c r="AI37" s="309"/>
      <c r="AJ37" s="310"/>
    </row>
    <row r="38" spans="1:56" ht="19.05" customHeight="1" x14ac:dyDescent="0.2">
      <c r="A38" s="347" t="s">
        <v>41</v>
      </c>
      <c r="B38" s="269"/>
      <c r="C38" s="270"/>
      <c r="D38" s="348" t="s">
        <v>63</v>
      </c>
      <c r="E38" s="349"/>
      <c r="F38" s="350"/>
      <c r="G38" s="15"/>
      <c r="H38" s="171" t="s">
        <v>96</v>
      </c>
      <c r="I38" s="171"/>
      <c r="J38" s="171"/>
      <c r="K38" s="171"/>
      <c r="L38" s="172"/>
      <c r="M38" s="15"/>
      <c r="N38" s="171" t="s">
        <v>64</v>
      </c>
      <c r="O38" s="171"/>
      <c r="P38" s="171"/>
      <c r="Q38" s="171"/>
      <c r="R38" s="171"/>
      <c r="S38" s="171"/>
      <c r="T38" s="171"/>
      <c r="U38" s="171"/>
      <c r="V38" s="171"/>
      <c r="W38" s="172"/>
      <c r="X38" s="15"/>
      <c r="Y38" s="171" t="s">
        <v>113</v>
      </c>
      <c r="Z38" s="171"/>
      <c r="AA38" s="171"/>
      <c r="AB38" s="171"/>
      <c r="AC38" s="171"/>
      <c r="AD38" s="171"/>
      <c r="AE38" s="171"/>
      <c r="AF38" s="171"/>
      <c r="AG38" s="171"/>
      <c r="AH38" s="171"/>
      <c r="AI38" s="171"/>
      <c r="AJ38" s="354"/>
    </row>
    <row r="39" spans="1:56" ht="19.05" customHeight="1" x14ac:dyDescent="0.2">
      <c r="A39" s="355" t="s">
        <v>111</v>
      </c>
      <c r="B39" s="356"/>
      <c r="C39" s="357"/>
      <c r="D39" s="351"/>
      <c r="E39" s="352"/>
      <c r="F39" s="353"/>
      <c r="G39" s="358"/>
      <c r="H39" s="266"/>
      <c r="I39" s="266"/>
      <c r="J39" s="266"/>
      <c r="K39" s="266"/>
      <c r="L39" s="267"/>
      <c r="M39" s="17" t="s">
        <v>97</v>
      </c>
      <c r="N39" s="17"/>
      <c r="O39" s="17"/>
      <c r="P39" s="17"/>
      <c r="Q39" s="17"/>
      <c r="R39" s="17"/>
      <c r="S39" s="17"/>
      <c r="T39" s="359"/>
      <c r="U39" s="359"/>
      <c r="V39" s="360" t="s">
        <v>83</v>
      </c>
      <c r="W39" s="361"/>
      <c r="X39" s="18" t="s">
        <v>75</v>
      </c>
      <c r="Y39" s="17"/>
      <c r="Z39" s="17"/>
      <c r="AA39" s="17"/>
      <c r="AB39" s="333"/>
      <c r="AC39" s="333"/>
      <c r="AD39" s="333"/>
      <c r="AE39" s="333"/>
      <c r="AF39" s="333"/>
      <c r="AG39" s="333"/>
      <c r="AH39" s="333"/>
      <c r="AI39" s="333"/>
      <c r="AJ39" s="334"/>
    </row>
    <row r="40" spans="1:56" ht="19.05" customHeight="1" x14ac:dyDescent="0.2">
      <c r="A40" s="335" t="str">
        <f>IF(A26="更新","当該事業",IF(A26="継続利用","継続利用",""))</f>
        <v/>
      </c>
      <c r="B40" s="336"/>
      <c r="C40" s="337"/>
      <c r="D40" s="338" t="s">
        <v>90</v>
      </c>
      <c r="E40" s="339"/>
      <c r="F40" s="340"/>
      <c r="G40" s="207"/>
      <c r="H40" s="341"/>
      <c r="I40" s="341"/>
      <c r="J40" s="341"/>
      <c r="K40" s="341"/>
      <c r="L40" s="342"/>
      <c r="M40" s="338" t="s">
        <v>25</v>
      </c>
      <c r="N40" s="339"/>
      <c r="O40" s="340"/>
      <c r="P40" s="343"/>
      <c r="Q40" s="344"/>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customHeight="1" thickBot="1" x14ac:dyDescent="0.25">
      <c r="A41" s="184"/>
      <c r="B41" s="185"/>
      <c r="C41" s="325"/>
      <c r="D41" s="326" t="s">
        <v>38</v>
      </c>
      <c r="E41" s="327"/>
      <c r="F41" s="328"/>
      <c r="G41" s="329"/>
      <c r="H41" s="330"/>
      <c r="I41" s="296" t="s">
        <v>39</v>
      </c>
      <c r="J41" s="296"/>
      <c r="K41" s="296"/>
      <c r="L41" s="297"/>
      <c r="M41" s="326" t="s">
        <v>76</v>
      </c>
      <c r="N41" s="327"/>
      <c r="O41" s="328"/>
      <c r="P41" s="331">
        <f>IF(G41&gt;=100,25,IF(G41&gt;=70,20,IF(G41&gt;=50,15,IF(G41&gt;=1,10,0))))</f>
        <v>0</v>
      </c>
      <c r="Q41" s="332"/>
      <c r="R41" s="130" t="s">
        <v>77</v>
      </c>
      <c r="S41" s="308"/>
      <c r="T41" s="309"/>
      <c r="U41" s="309"/>
      <c r="V41" s="309"/>
      <c r="W41" s="309"/>
      <c r="X41" s="309"/>
      <c r="Y41" s="309"/>
      <c r="Z41" s="309"/>
      <c r="AA41" s="309"/>
      <c r="AB41" s="309"/>
      <c r="AC41" s="309"/>
      <c r="AD41" s="309"/>
      <c r="AE41" s="309"/>
      <c r="AF41" s="309"/>
      <c r="AG41" s="309"/>
      <c r="AH41" s="309"/>
      <c r="AI41" s="309"/>
      <c r="AJ41" s="310"/>
    </row>
    <row r="42" spans="1:56" ht="19.05" customHeight="1" x14ac:dyDescent="0.2">
      <c r="A42" s="347" t="s">
        <v>42</v>
      </c>
      <c r="B42" s="269"/>
      <c r="C42" s="270"/>
      <c r="D42" s="348" t="s">
        <v>63</v>
      </c>
      <c r="E42" s="349"/>
      <c r="F42" s="350"/>
      <c r="G42" s="15"/>
      <c r="H42" s="171" t="s">
        <v>96</v>
      </c>
      <c r="I42" s="171"/>
      <c r="J42" s="171"/>
      <c r="K42" s="171"/>
      <c r="L42" s="172"/>
      <c r="M42" s="15"/>
      <c r="N42" s="171" t="s">
        <v>64</v>
      </c>
      <c r="O42" s="171"/>
      <c r="P42" s="171"/>
      <c r="Q42" s="171"/>
      <c r="R42" s="171"/>
      <c r="S42" s="171"/>
      <c r="T42" s="171"/>
      <c r="U42" s="171"/>
      <c r="V42" s="171"/>
      <c r="W42" s="172"/>
      <c r="X42" s="15"/>
      <c r="Y42" s="171" t="s">
        <v>113</v>
      </c>
      <c r="Z42" s="171"/>
      <c r="AA42" s="171"/>
      <c r="AB42" s="171"/>
      <c r="AC42" s="171"/>
      <c r="AD42" s="171"/>
      <c r="AE42" s="171"/>
      <c r="AF42" s="171"/>
      <c r="AG42" s="171"/>
      <c r="AH42" s="171"/>
      <c r="AI42" s="171"/>
      <c r="AJ42" s="354"/>
    </row>
    <row r="43" spans="1:56" ht="19.05" customHeight="1" x14ac:dyDescent="0.2">
      <c r="A43" s="355" t="s">
        <v>111</v>
      </c>
      <c r="B43" s="356"/>
      <c r="C43" s="357"/>
      <c r="D43" s="351"/>
      <c r="E43" s="352"/>
      <c r="F43" s="353"/>
      <c r="G43" s="358"/>
      <c r="H43" s="266"/>
      <c r="I43" s="266"/>
      <c r="J43" s="266"/>
      <c r="K43" s="266"/>
      <c r="L43" s="267"/>
      <c r="M43" s="17" t="s">
        <v>97</v>
      </c>
      <c r="N43" s="17"/>
      <c r="O43" s="17"/>
      <c r="P43" s="17"/>
      <c r="Q43" s="17"/>
      <c r="R43" s="17"/>
      <c r="S43" s="17"/>
      <c r="T43" s="359"/>
      <c r="U43" s="359"/>
      <c r="V43" s="360" t="s">
        <v>83</v>
      </c>
      <c r="W43" s="361"/>
      <c r="X43" s="18" t="s">
        <v>75</v>
      </c>
      <c r="Y43" s="17"/>
      <c r="Z43" s="17"/>
      <c r="AA43" s="17"/>
      <c r="AB43" s="333"/>
      <c r="AC43" s="333"/>
      <c r="AD43" s="333"/>
      <c r="AE43" s="333"/>
      <c r="AF43" s="333"/>
      <c r="AG43" s="333"/>
      <c r="AH43" s="333"/>
      <c r="AI43" s="333"/>
      <c r="AJ43" s="334"/>
    </row>
    <row r="44" spans="1:56" ht="19.05" customHeight="1" x14ac:dyDescent="0.2">
      <c r="A44" s="335" t="str">
        <f>IF(A30="更新","当該事業",IF(A30="継続利用","継続利用",""))</f>
        <v/>
      </c>
      <c r="B44" s="336"/>
      <c r="C44" s="337"/>
      <c r="D44" s="338" t="s">
        <v>90</v>
      </c>
      <c r="E44" s="339"/>
      <c r="F44" s="340"/>
      <c r="G44" s="207"/>
      <c r="H44" s="341"/>
      <c r="I44" s="341"/>
      <c r="J44" s="341"/>
      <c r="K44" s="341"/>
      <c r="L44" s="342"/>
      <c r="M44" s="338" t="s">
        <v>25</v>
      </c>
      <c r="N44" s="339"/>
      <c r="O44" s="340"/>
      <c r="P44" s="343"/>
      <c r="Q44" s="344"/>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customHeight="1" thickBot="1" x14ac:dyDescent="0.25">
      <c r="A45" s="184"/>
      <c r="B45" s="185"/>
      <c r="C45" s="325"/>
      <c r="D45" s="326" t="s">
        <v>38</v>
      </c>
      <c r="E45" s="327"/>
      <c r="F45" s="328"/>
      <c r="G45" s="329"/>
      <c r="H45" s="330"/>
      <c r="I45" s="296" t="s">
        <v>39</v>
      </c>
      <c r="J45" s="296"/>
      <c r="K45" s="296"/>
      <c r="L45" s="297"/>
      <c r="M45" s="326" t="s">
        <v>76</v>
      </c>
      <c r="N45" s="327"/>
      <c r="O45" s="328"/>
      <c r="P45" s="331">
        <f>IF(G45&gt;=100,25,IF(G45&gt;=70,20,IF(G45&gt;=50,15,IF(G45&gt;=1,10,0))))</f>
        <v>0</v>
      </c>
      <c r="Q45" s="332"/>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43" t="s">
        <v>74</v>
      </c>
      <c r="J51" s="177">
        <f>SUM(個票①:個票⑩!J51:K51)</f>
        <v>0</v>
      </c>
      <c r="K51" s="176"/>
      <c r="L51" s="42" t="s">
        <v>15</v>
      </c>
      <c r="M51" s="187">
        <f>SUM(個票①:個票⑩!M51:N51)</f>
        <v>0</v>
      </c>
      <c r="N51" s="176"/>
      <c r="O51" s="42" t="s">
        <v>15</v>
      </c>
      <c r="P51" s="175">
        <f>(J51+M51)*G51</f>
        <v>0</v>
      </c>
      <c r="Q51" s="176"/>
      <c r="R51" s="43" t="s">
        <v>15</v>
      </c>
      <c r="S51" s="177">
        <f>SUM(個票①:個票⑩!S51:T51)</f>
        <v>0</v>
      </c>
      <c r="T51" s="176"/>
      <c r="U51" s="42" t="s">
        <v>15</v>
      </c>
      <c r="V51" s="187">
        <f>SUM(個票①:個票⑩!V51:W51)</f>
        <v>0</v>
      </c>
      <c r="W51" s="176"/>
      <c r="X51" s="42" t="s">
        <v>15</v>
      </c>
      <c r="Y51" s="175">
        <f t="shared" ref="Y51:Y61" si="0">(S51+V51)*G51</f>
        <v>0</v>
      </c>
      <c r="Z51" s="176"/>
      <c r="AA51" s="44"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43" t="s">
        <v>74</v>
      </c>
      <c r="J52" s="177">
        <f>SUM(個票①:個票⑩!J52:K52)</f>
        <v>0</v>
      </c>
      <c r="K52" s="176"/>
      <c r="L52" s="42" t="s">
        <v>15</v>
      </c>
      <c r="M52" s="187">
        <f>SUM(個票①:個票⑩!M52:N52)</f>
        <v>0</v>
      </c>
      <c r="N52" s="176"/>
      <c r="O52" s="42" t="s">
        <v>15</v>
      </c>
      <c r="P52" s="175">
        <f t="shared" ref="P52:P62" si="4">(J52+M52)*G52</f>
        <v>0</v>
      </c>
      <c r="Q52" s="176"/>
      <c r="R52" s="43" t="s">
        <v>15</v>
      </c>
      <c r="S52" s="177">
        <f>SUM(個票①:個票⑩!S52:T52)</f>
        <v>0</v>
      </c>
      <c r="T52" s="176"/>
      <c r="U52" s="42" t="s">
        <v>15</v>
      </c>
      <c r="V52" s="187">
        <f>SUM(個票①:個票⑩!V52:W52)</f>
        <v>0</v>
      </c>
      <c r="W52" s="176"/>
      <c r="X52" s="42" t="s">
        <v>15</v>
      </c>
      <c r="Y52" s="175">
        <f>(S52+V52)*G52</f>
        <v>0</v>
      </c>
      <c r="Z52" s="176"/>
      <c r="AA52" s="44"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43" t="s">
        <v>74</v>
      </c>
      <c r="J53" s="177">
        <f>SUM(個票①:個票⑩!J53:K53)</f>
        <v>0</v>
      </c>
      <c r="K53" s="176"/>
      <c r="L53" s="42" t="s">
        <v>15</v>
      </c>
      <c r="M53" s="187">
        <f>SUM(個票①:個票⑩!M53:N53)</f>
        <v>0</v>
      </c>
      <c r="N53" s="176"/>
      <c r="O53" s="42" t="s">
        <v>15</v>
      </c>
      <c r="P53" s="175">
        <f t="shared" si="4"/>
        <v>0</v>
      </c>
      <c r="Q53" s="176"/>
      <c r="R53" s="43" t="s">
        <v>15</v>
      </c>
      <c r="S53" s="177">
        <f>SUM(個票①:個票⑩!S53:T53)</f>
        <v>0</v>
      </c>
      <c r="T53" s="176"/>
      <c r="U53" s="42" t="s">
        <v>15</v>
      </c>
      <c r="V53" s="187">
        <f>SUM(個票①:個票⑩!V53:W53)</f>
        <v>0</v>
      </c>
      <c r="W53" s="176"/>
      <c r="X53" s="42" t="s">
        <v>15</v>
      </c>
      <c r="Y53" s="175">
        <f t="shared" si="0"/>
        <v>0</v>
      </c>
      <c r="Z53" s="176"/>
      <c r="AA53" s="44"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43" t="s">
        <v>74</v>
      </c>
      <c r="J54" s="177">
        <f>SUM(個票①:個票⑩!J54:K54)</f>
        <v>0</v>
      </c>
      <c r="K54" s="176"/>
      <c r="L54" s="42" t="s">
        <v>15</v>
      </c>
      <c r="M54" s="187">
        <f>SUM(個票①:個票⑩!M54:N54)</f>
        <v>0</v>
      </c>
      <c r="N54" s="176"/>
      <c r="O54" s="42" t="s">
        <v>15</v>
      </c>
      <c r="P54" s="175">
        <f>(J54+M54)*G54</f>
        <v>0</v>
      </c>
      <c r="Q54" s="176"/>
      <c r="R54" s="43" t="s">
        <v>15</v>
      </c>
      <c r="S54" s="177">
        <f>SUM(個票①:個票⑩!S54:T54)</f>
        <v>0</v>
      </c>
      <c r="T54" s="176"/>
      <c r="U54" s="42" t="s">
        <v>15</v>
      </c>
      <c r="V54" s="187">
        <f>SUM(個票①:個票⑩!V54:W54)</f>
        <v>0</v>
      </c>
      <c r="W54" s="176"/>
      <c r="X54" s="42" t="s">
        <v>15</v>
      </c>
      <c r="Y54" s="175">
        <f t="shared" si="0"/>
        <v>0</v>
      </c>
      <c r="Z54" s="176"/>
      <c r="AA54" s="44"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43" t="s">
        <v>74</v>
      </c>
      <c r="J55" s="177">
        <f>SUM(個票①:個票⑩!J55:K55)</f>
        <v>0</v>
      </c>
      <c r="K55" s="176"/>
      <c r="L55" s="42" t="s">
        <v>15</v>
      </c>
      <c r="M55" s="187">
        <f>SUM(個票①:個票⑩!M55:N55)</f>
        <v>0</v>
      </c>
      <c r="N55" s="176"/>
      <c r="O55" s="42" t="s">
        <v>15</v>
      </c>
      <c r="P55" s="175">
        <f t="shared" si="4"/>
        <v>0</v>
      </c>
      <c r="Q55" s="176"/>
      <c r="R55" s="43" t="s">
        <v>15</v>
      </c>
      <c r="S55" s="177">
        <f>SUM(個票①:個票⑩!S55:T55)</f>
        <v>0</v>
      </c>
      <c r="T55" s="176"/>
      <c r="U55" s="42" t="s">
        <v>15</v>
      </c>
      <c r="V55" s="187">
        <f>SUM(個票①:個票⑩!V55:W55)</f>
        <v>0</v>
      </c>
      <c r="W55" s="176"/>
      <c r="X55" s="42" t="s">
        <v>15</v>
      </c>
      <c r="Y55" s="175">
        <f t="shared" si="0"/>
        <v>0</v>
      </c>
      <c r="Z55" s="176"/>
      <c r="AA55" s="44"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43" t="s">
        <v>74</v>
      </c>
      <c r="J56" s="177">
        <f>SUM(個票①:個票⑩!J56:K56)</f>
        <v>0</v>
      </c>
      <c r="K56" s="176"/>
      <c r="L56" s="42" t="s">
        <v>15</v>
      </c>
      <c r="M56" s="187">
        <f>SUM(個票①:個票⑩!M56:N56)</f>
        <v>0</v>
      </c>
      <c r="N56" s="176"/>
      <c r="O56" s="42" t="s">
        <v>15</v>
      </c>
      <c r="P56" s="175">
        <f t="shared" si="4"/>
        <v>0</v>
      </c>
      <c r="Q56" s="176"/>
      <c r="R56" s="43" t="s">
        <v>15</v>
      </c>
      <c r="S56" s="177">
        <f>SUM(個票①:個票⑩!S56:T56)</f>
        <v>0</v>
      </c>
      <c r="T56" s="176"/>
      <c r="U56" s="42" t="s">
        <v>15</v>
      </c>
      <c r="V56" s="187">
        <f>SUM(個票①:個票⑩!V56:W56)</f>
        <v>0</v>
      </c>
      <c r="W56" s="176"/>
      <c r="X56" s="42" t="s">
        <v>15</v>
      </c>
      <c r="Y56" s="175">
        <f t="shared" si="0"/>
        <v>0</v>
      </c>
      <c r="Z56" s="176"/>
      <c r="AA56" s="44"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43" t="s">
        <v>74</v>
      </c>
      <c r="J57" s="177">
        <f>SUM(個票①:個票⑩!J57:K57)</f>
        <v>0</v>
      </c>
      <c r="K57" s="176"/>
      <c r="L57" s="42" t="s">
        <v>15</v>
      </c>
      <c r="M57" s="187">
        <f>SUM(個票①:個票⑩!M57:N57)</f>
        <v>0</v>
      </c>
      <c r="N57" s="176"/>
      <c r="O57" s="42" t="s">
        <v>15</v>
      </c>
      <c r="P57" s="175">
        <f t="shared" si="4"/>
        <v>0</v>
      </c>
      <c r="Q57" s="176"/>
      <c r="R57" s="43" t="s">
        <v>15</v>
      </c>
      <c r="S57" s="177">
        <f>SUM(個票①:個票⑩!S57:T57)</f>
        <v>0</v>
      </c>
      <c r="T57" s="176"/>
      <c r="U57" s="42" t="s">
        <v>15</v>
      </c>
      <c r="V57" s="187">
        <f>SUM(個票①:個票⑩!V57:W57)</f>
        <v>0</v>
      </c>
      <c r="W57" s="176"/>
      <c r="X57" s="42" t="s">
        <v>15</v>
      </c>
      <c r="Y57" s="175">
        <f t="shared" si="0"/>
        <v>0</v>
      </c>
      <c r="Z57" s="176"/>
      <c r="AA57" s="44"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43" t="s">
        <v>74</v>
      </c>
      <c r="J58" s="177">
        <f>SUM(個票①:個票⑩!J58:K58)</f>
        <v>0</v>
      </c>
      <c r="K58" s="176"/>
      <c r="L58" s="42" t="s">
        <v>15</v>
      </c>
      <c r="M58" s="187">
        <f>SUM(個票①:個票⑩!M58:N58)</f>
        <v>0</v>
      </c>
      <c r="N58" s="176"/>
      <c r="O58" s="42" t="s">
        <v>15</v>
      </c>
      <c r="P58" s="175">
        <f t="shared" si="4"/>
        <v>0</v>
      </c>
      <c r="Q58" s="176"/>
      <c r="R58" s="43" t="s">
        <v>15</v>
      </c>
      <c r="S58" s="177">
        <f>SUM(個票①:個票⑩!S58:T58)</f>
        <v>0</v>
      </c>
      <c r="T58" s="176"/>
      <c r="U58" s="42" t="s">
        <v>15</v>
      </c>
      <c r="V58" s="187">
        <f>SUM(個票①:個票⑩!V58:W58)</f>
        <v>0</v>
      </c>
      <c r="W58" s="176"/>
      <c r="X58" s="42" t="s">
        <v>15</v>
      </c>
      <c r="Y58" s="175">
        <f t="shared" si="0"/>
        <v>0</v>
      </c>
      <c r="Z58" s="176"/>
      <c r="AA58" s="44"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43" t="s">
        <v>74</v>
      </c>
      <c r="J59" s="177">
        <f>SUM(個票①:個票⑩!J59:K59)</f>
        <v>0</v>
      </c>
      <c r="K59" s="176"/>
      <c r="L59" s="42" t="s">
        <v>15</v>
      </c>
      <c r="M59" s="187">
        <f>SUM(個票①:個票⑩!M59:N59)</f>
        <v>0</v>
      </c>
      <c r="N59" s="176"/>
      <c r="O59" s="42" t="s">
        <v>15</v>
      </c>
      <c r="P59" s="175">
        <f t="shared" si="4"/>
        <v>0</v>
      </c>
      <c r="Q59" s="176"/>
      <c r="R59" s="43" t="s">
        <v>15</v>
      </c>
      <c r="S59" s="177">
        <f>SUM(個票①:個票⑩!S59:T59)</f>
        <v>0</v>
      </c>
      <c r="T59" s="176"/>
      <c r="U59" s="42" t="s">
        <v>15</v>
      </c>
      <c r="V59" s="187">
        <f>SUM(個票①:個票⑩!V59:W59)</f>
        <v>0</v>
      </c>
      <c r="W59" s="176"/>
      <c r="X59" s="42" t="s">
        <v>15</v>
      </c>
      <c r="Y59" s="175">
        <f t="shared" si="0"/>
        <v>0</v>
      </c>
      <c r="Z59" s="176"/>
      <c r="AA59" s="44"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173"/>
      <c r="N60" s="174"/>
      <c r="O60" s="134" t="s">
        <v>15</v>
      </c>
      <c r="P60" s="175">
        <f t="shared" si="4"/>
        <v>0</v>
      </c>
      <c r="Q60" s="176"/>
      <c r="R60" s="20" t="s">
        <v>15</v>
      </c>
      <c r="S60" s="215"/>
      <c r="T60" s="174"/>
      <c r="U60" s="134" t="s">
        <v>15</v>
      </c>
      <c r="V60" s="173"/>
      <c r="W60" s="174"/>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173"/>
      <c r="N61" s="174"/>
      <c r="O61" s="134" t="s">
        <v>15</v>
      </c>
      <c r="P61" s="175">
        <f t="shared" si="4"/>
        <v>0</v>
      </c>
      <c r="Q61" s="176"/>
      <c r="R61" s="20" t="s">
        <v>15</v>
      </c>
      <c r="S61" s="215"/>
      <c r="T61" s="174"/>
      <c r="U61" s="134" t="s">
        <v>15</v>
      </c>
      <c r="V61" s="173"/>
      <c r="W61" s="174"/>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173"/>
      <c r="N62" s="174"/>
      <c r="O62" s="134" t="s">
        <v>15</v>
      </c>
      <c r="P62" s="175">
        <f t="shared" si="4"/>
        <v>0</v>
      </c>
      <c r="Q62" s="176"/>
      <c r="R62" s="20" t="s">
        <v>15</v>
      </c>
      <c r="S62" s="215"/>
      <c r="T62" s="174"/>
      <c r="U62" s="134" t="s">
        <v>15</v>
      </c>
      <c r="V62" s="173"/>
      <c r="W62" s="174"/>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A68" s="5"/>
      <c r="B68" s="5"/>
      <c r="C68" s="5"/>
      <c r="D68" s="5"/>
      <c r="E68" s="5"/>
      <c r="F68" s="5"/>
      <c r="G68" s="5"/>
      <c r="H68" s="5"/>
      <c r="K68" s="125"/>
      <c r="L68" s="125"/>
      <c r="M68" s="125"/>
      <c r="O68" s="5"/>
      <c r="P68" s="5"/>
      <c r="Q68" s="5"/>
      <c r="R68" s="5"/>
      <c r="S68" s="5"/>
      <c r="T68" s="5"/>
      <c r="U68" s="5"/>
      <c r="V68" s="5"/>
      <c r="W68" s="5"/>
      <c r="X68" s="5"/>
      <c r="Y68" s="5"/>
      <c r="Z68" s="5"/>
      <c r="AA68" s="5"/>
      <c r="AB68" s="5"/>
      <c r="AC68" s="5"/>
      <c r="AD68" s="5"/>
      <c r="AE68" s="5"/>
      <c r="AF68" s="5"/>
      <c r="AG68" s="5"/>
      <c r="AH68" s="5"/>
      <c r="AI68" s="5"/>
      <c r="AJ68" s="5"/>
      <c r="AO68" s="9"/>
      <c r="AP68" s="9"/>
      <c r="AQ68" s="9"/>
      <c r="AR68" s="9"/>
      <c r="AS68" s="9"/>
      <c r="AT68" s="9"/>
      <c r="AU68" s="13"/>
      <c r="AV68" s="14"/>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294">
        <f>SUM(個票①:個票⑩!L71:P71)</f>
        <v>0</v>
      </c>
      <c r="M71" s="295"/>
      <c r="N71" s="295"/>
      <c r="O71" s="295"/>
      <c r="P71" s="295"/>
      <c r="Q71" s="296" t="s">
        <v>51</v>
      </c>
      <c r="R71" s="297"/>
      <c r="S71" s="294">
        <f>SUM(個票①:個票⑩!S71:W71)</f>
        <v>0</v>
      </c>
      <c r="T71" s="295"/>
      <c r="U71" s="295"/>
      <c r="V71" s="295"/>
      <c r="W71" s="295"/>
      <c r="X71" s="296" t="s">
        <v>51</v>
      </c>
      <c r="Y71" s="298"/>
      <c r="Z71" s="21"/>
      <c r="AA71" s="21"/>
    </row>
    <row r="72" spans="1:66" ht="19.05" customHeight="1" x14ac:dyDescent="0.15">
      <c r="A72" s="22"/>
      <c r="D72" s="19"/>
      <c r="E72" s="19"/>
      <c r="F72" s="19"/>
      <c r="G72" s="19"/>
      <c r="H72" s="19"/>
      <c r="I72" s="19"/>
      <c r="T72" s="55"/>
      <c r="U72" s="55"/>
      <c r="V72" s="24"/>
      <c r="W72" s="55"/>
      <c r="X72" s="55"/>
      <c r="Y72" s="24"/>
      <c r="Z72" s="55"/>
      <c r="AA72" s="55"/>
    </row>
    <row r="73" spans="1:66" ht="19.05" customHeight="1" thickBot="1" x14ac:dyDescent="0.25">
      <c r="A73" s="5" t="s">
        <v>112</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customHeight="1" x14ac:dyDescent="0.2">
      <c r="A76" s="265"/>
      <c r="B76" s="266"/>
      <c r="C76" s="267"/>
      <c r="D76" s="273"/>
      <c r="E76" s="274"/>
      <c r="F76" s="274"/>
      <c r="G76" s="275"/>
      <c r="H76" s="282"/>
      <c r="I76" s="283"/>
      <c r="J76" s="283"/>
      <c r="K76" s="284"/>
      <c r="L76" s="282"/>
      <c r="M76" s="283"/>
      <c r="N76" s="283"/>
      <c r="O76" s="284"/>
      <c r="P76" s="252" t="s">
        <v>102</v>
      </c>
      <c r="Q76" s="253"/>
      <c r="R76" s="253"/>
      <c r="S76" s="254"/>
      <c r="T76" s="255" t="s">
        <v>110</v>
      </c>
      <c r="U76" s="256"/>
      <c r="V76" s="256"/>
      <c r="W76" s="257"/>
      <c r="X76" s="273"/>
      <c r="Y76" s="274"/>
      <c r="Z76" s="274"/>
      <c r="AA76" s="286"/>
      <c r="AE76" s="25"/>
      <c r="AF76" s="25"/>
      <c r="AG76" s="25"/>
      <c r="AH76" s="25"/>
      <c r="AI76" s="25"/>
      <c r="AJ76" s="25"/>
    </row>
    <row r="77" spans="1:66" ht="19.05" customHeight="1" x14ac:dyDescent="0.2">
      <c r="A77" s="250" t="s">
        <v>142</v>
      </c>
      <c r="B77" s="251"/>
      <c r="C77" s="251"/>
      <c r="D77" s="258">
        <f>W14</f>
        <v>0</v>
      </c>
      <c r="E77" s="258"/>
      <c r="F77" s="258"/>
      <c r="G77" s="258"/>
      <c r="H77" s="175">
        <f>ROUNDDOWN(L77*1.1,0)</f>
        <v>0</v>
      </c>
      <c r="I77" s="175"/>
      <c r="J77" s="175"/>
      <c r="K77" s="175"/>
      <c r="L77" s="242"/>
      <c r="M77" s="242"/>
      <c r="N77" s="242"/>
      <c r="O77" s="242"/>
      <c r="P77" s="175">
        <f>IF(D77="本則課税",ROUNDDOWN(L77*2/9,-3),ROUNDDOWN(H77*2/9,-3))</f>
        <v>0</v>
      </c>
      <c r="Q77" s="175"/>
      <c r="R77" s="175"/>
      <c r="S77" s="175"/>
      <c r="T77" s="242">
        <f>IF(D77="本則課税",ROUNDDOWN(L77*1/9,-3),ROUNDDOWN(H77*1/9,-3))</f>
        <v>0</v>
      </c>
      <c r="U77" s="242"/>
      <c r="V77" s="242"/>
      <c r="W77" s="242"/>
      <c r="X77" s="175">
        <f>H77-(P77+T77)</f>
        <v>0</v>
      </c>
      <c r="Y77" s="175"/>
      <c r="Z77" s="175"/>
      <c r="AA77" s="243"/>
      <c r="AB77" s="24"/>
      <c r="AC77" s="55"/>
      <c r="AD77" s="55"/>
      <c r="AE77" s="26"/>
      <c r="AF77" s="56"/>
      <c r="AG77" s="56"/>
      <c r="AH77" s="24"/>
      <c r="AI77" s="55"/>
      <c r="AJ77" s="55"/>
    </row>
    <row r="78" spans="1:66" ht="19.05" customHeight="1" x14ac:dyDescent="0.2">
      <c r="A78" s="250" t="s">
        <v>143</v>
      </c>
      <c r="B78" s="251"/>
      <c r="C78" s="251"/>
      <c r="D78" s="258"/>
      <c r="E78" s="258"/>
      <c r="F78" s="258"/>
      <c r="G78" s="258"/>
      <c r="H78" s="175">
        <f>ROUNDDOWN(L78*1.1,0)</f>
        <v>0</v>
      </c>
      <c r="I78" s="175"/>
      <c r="J78" s="175"/>
      <c r="K78" s="175"/>
      <c r="L78" s="242"/>
      <c r="M78" s="242"/>
      <c r="N78" s="242"/>
      <c r="O78" s="242"/>
      <c r="P78" s="175">
        <f>IF(D77="本則課税",ROUNDDOWN(L78*2/9,-3),ROUNDDOWN(H78*2/9,-3))</f>
        <v>0</v>
      </c>
      <c r="Q78" s="175"/>
      <c r="R78" s="175"/>
      <c r="S78" s="175"/>
      <c r="T78" s="242">
        <f>IF(D77="本則課税",ROUNDDOWN(L78*1/9,-3),ROUNDDOWN(H78*1/9,-3))</f>
        <v>0</v>
      </c>
      <c r="U78" s="242"/>
      <c r="V78" s="242"/>
      <c r="W78" s="242"/>
      <c r="X78" s="175">
        <f>H78-(P78+T78)</f>
        <v>0</v>
      </c>
      <c r="Y78" s="175"/>
      <c r="Z78" s="175"/>
      <c r="AA78" s="243"/>
      <c r="AB78" s="24"/>
      <c r="AC78" s="55"/>
      <c r="AD78" s="55"/>
      <c r="AE78" s="26"/>
      <c r="AF78" s="56"/>
      <c r="AG78" s="56"/>
      <c r="AH78" s="24"/>
      <c r="AI78" s="55"/>
      <c r="AJ78" s="55"/>
    </row>
    <row r="79" spans="1:66" ht="19.05" customHeight="1" x14ac:dyDescent="0.2">
      <c r="A79" s="250" t="s">
        <v>144</v>
      </c>
      <c r="B79" s="251"/>
      <c r="C79" s="251"/>
      <c r="D79" s="258"/>
      <c r="E79" s="258"/>
      <c r="F79" s="258"/>
      <c r="G79" s="258"/>
      <c r="H79" s="175">
        <f>ROUNDDOWN(L79*1.1,0)</f>
        <v>0</v>
      </c>
      <c r="I79" s="175"/>
      <c r="J79" s="175"/>
      <c r="K79" s="175"/>
      <c r="L79" s="242"/>
      <c r="M79" s="242"/>
      <c r="N79" s="242"/>
      <c r="O79" s="242"/>
      <c r="P79" s="175">
        <f>IF(D77="本則課税",ROUNDDOWN(L79*2/9,-3),ROUNDDOWN(H79*2/9,-3))</f>
        <v>0</v>
      </c>
      <c r="Q79" s="175"/>
      <c r="R79" s="175"/>
      <c r="S79" s="175"/>
      <c r="T79" s="242">
        <f>IF(D77="本則課税",ROUNDDOWN(L79*1/9,-3),ROUNDDOWN(H79*1/9,-3))</f>
        <v>0</v>
      </c>
      <c r="U79" s="242"/>
      <c r="V79" s="242"/>
      <c r="W79" s="242"/>
      <c r="X79" s="175">
        <f>H79-(P79+T79)</f>
        <v>0</v>
      </c>
      <c r="Y79" s="175"/>
      <c r="Z79" s="175"/>
      <c r="AA79" s="243"/>
      <c r="AB79" s="24"/>
      <c r="AC79" s="55"/>
      <c r="AD79" s="55"/>
      <c r="AE79" s="26"/>
      <c r="AF79" s="56"/>
      <c r="AG79" s="56"/>
      <c r="AH79" s="24"/>
      <c r="AI79" s="55"/>
      <c r="AJ79" s="55"/>
    </row>
    <row r="80" spans="1:66" ht="19.05" customHeight="1" thickBot="1" x14ac:dyDescent="0.25">
      <c r="A80" s="244" t="s">
        <v>44</v>
      </c>
      <c r="B80" s="245"/>
      <c r="C80" s="245"/>
      <c r="D80" s="245"/>
      <c r="E80" s="245"/>
      <c r="F80" s="245"/>
      <c r="G80" s="245"/>
      <c r="H80" s="246">
        <f>SUM(H77:K79)</f>
        <v>0</v>
      </c>
      <c r="I80" s="246"/>
      <c r="J80" s="246"/>
      <c r="K80" s="246"/>
      <c r="L80" s="246">
        <f>SUM(L77:O79)</f>
        <v>0</v>
      </c>
      <c r="M80" s="247"/>
      <c r="N80" s="247"/>
      <c r="O80" s="248"/>
      <c r="P80" s="246">
        <f t="shared" ref="P80" si="5">SUM(P77:S79)</f>
        <v>0</v>
      </c>
      <c r="Q80" s="246"/>
      <c r="R80" s="246"/>
      <c r="S80" s="246"/>
      <c r="T80" s="246">
        <f t="shared" ref="T80:X80" si="6">SUM(T77:W79)</f>
        <v>0</v>
      </c>
      <c r="U80" s="246"/>
      <c r="V80" s="246"/>
      <c r="W80" s="246"/>
      <c r="X80" s="246">
        <f t="shared" si="6"/>
        <v>0</v>
      </c>
      <c r="Y80" s="246"/>
      <c r="Z80" s="246"/>
      <c r="AA80" s="249"/>
      <c r="AB80" s="24"/>
      <c r="AC80" s="19"/>
      <c r="AD80" s="19"/>
      <c r="AE80" s="19"/>
      <c r="AF80" s="19"/>
      <c r="AG80" s="19"/>
      <c r="AH80" s="24"/>
      <c r="AI80" s="19"/>
      <c r="AJ80" s="19"/>
    </row>
    <row r="81" spans="1:36" ht="19.05"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55"/>
      <c r="U82" s="55"/>
      <c r="V82" s="24"/>
      <c r="W82" s="55"/>
      <c r="X82" s="55"/>
      <c r="Y82" s="24"/>
      <c r="Z82" s="55"/>
      <c r="AA82" s="55"/>
    </row>
    <row r="83" spans="1:36" ht="19.05" customHeight="1" thickBot="1" x14ac:dyDescent="0.25">
      <c r="A83" s="5" t="s">
        <v>99</v>
      </c>
      <c r="D83" s="19"/>
      <c r="E83" s="19"/>
      <c r="F83" s="19"/>
      <c r="G83" s="19"/>
      <c r="H83" s="19"/>
      <c r="I83" s="19"/>
      <c r="T83" s="55"/>
      <c r="U83" s="55"/>
      <c r="V83" s="24"/>
      <c r="W83" s="55"/>
      <c r="X83" s="55"/>
      <c r="Y83" s="24"/>
      <c r="Z83" s="55"/>
      <c r="AA83" s="55"/>
    </row>
    <row r="84" spans="1:36" ht="45"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45" customHeight="1" x14ac:dyDescent="0.2">
      <c r="A85" s="145">
        <v>1</v>
      </c>
      <c r="B85" s="216" t="s">
        <v>210</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40" t="e">
        <f>(Y64/(P37+P41+P45))*100</f>
        <v>#DIV/0!</v>
      </c>
      <c r="AF85" s="241"/>
      <c r="AG85" s="46" t="s">
        <v>81</v>
      </c>
      <c r="AH85" s="220" t="e">
        <f>IF(AE85&gt;=130,3,IF(AE85&gt;=120,2,IF(AE85&gt;=110,1,"0")))</f>
        <v>#DIV/0!</v>
      </c>
      <c r="AI85" s="221"/>
      <c r="AJ85" s="47" t="s">
        <v>80</v>
      </c>
    </row>
    <row r="86" spans="1:36" ht="45" customHeight="1" x14ac:dyDescent="0.2">
      <c r="A86" s="232">
        <v>2</v>
      </c>
      <c r="B86" s="233" t="s">
        <v>84</v>
      </c>
      <c r="C86" s="234"/>
      <c r="D86" s="234"/>
      <c r="E86" s="216" t="s">
        <v>188</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8" t="str">
        <f>IFERROR(IF(C86="○",(AF17/V17),"×"),0)</f>
        <v>×</v>
      </c>
      <c r="AF86" s="219"/>
      <c r="AG86" s="48" t="s">
        <v>83</v>
      </c>
      <c r="AH86" s="220" t="str">
        <f>IF(AE86="×","×",IF(AE86&gt;=4,3,IF(AE86&gt;=3,2,IF(AE86&gt;=2,1,"0"))))</f>
        <v>×</v>
      </c>
      <c r="AI86" s="221"/>
      <c r="AJ86" s="47" t="s">
        <v>80</v>
      </c>
    </row>
    <row r="87" spans="1:36" ht="45" customHeight="1" x14ac:dyDescent="0.2">
      <c r="A87" s="232"/>
      <c r="B87" s="233"/>
      <c r="C87" s="234"/>
      <c r="D87" s="234"/>
      <c r="E87" s="216" t="s">
        <v>189</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8" t="str">
        <f>IF(C87="○",(AB65/J65)*100,"×")</f>
        <v>×</v>
      </c>
      <c r="AF87" s="219"/>
      <c r="AG87" s="46" t="s">
        <v>81</v>
      </c>
      <c r="AH87" s="220" t="str">
        <f>IF(AE87="×","×",IF(AE87&gt;=7,3,IF(AE87&gt;=4,2,IF(AE87&gt;=1,1,"0"))))</f>
        <v>×</v>
      </c>
      <c r="AI87" s="221"/>
      <c r="AJ87" s="47" t="s">
        <v>80</v>
      </c>
    </row>
    <row r="88" spans="1:36" ht="45" customHeight="1" x14ac:dyDescent="0.2">
      <c r="A88" s="145">
        <v>3</v>
      </c>
      <c r="B88" s="216" t="s">
        <v>211</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8" t="e">
        <f ca="1">(SUMIF(A20:C31,"更新",P20:Q31))/K17</f>
        <v>#DIV/0!</v>
      </c>
      <c r="AF88" s="219"/>
      <c r="AG88" s="46" t="s">
        <v>40</v>
      </c>
      <c r="AH88" s="220" t="e">
        <f ca="1">IF(AE88&gt;=20,2,IF(AE88&gt;=15,1,"0"))</f>
        <v>#DIV/0!</v>
      </c>
      <c r="AI88" s="221"/>
      <c r="AJ88" s="47" t="s">
        <v>80</v>
      </c>
    </row>
    <row r="89" spans="1:36" ht="45"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4" t="e">
        <f>SUM(AH85:AI88)</f>
        <v>#DIV/0!</v>
      </c>
      <c r="AI89" s="225"/>
      <c r="AJ89" s="49" t="s">
        <v>80</v>
      </c>
    </row>
    <row r="90" spans="1:36" ht="19.05" customHeight="1" x14ac:dyDescent="0.2">
      <c r="A90" s="5"/>
      <c r="J90" s="28"/>
      <c r="K90" s="28"/>
      <c r="L90" s="28"/>
      <c r="M90" s="28"/>
      <c r="N90" s="28"/>
      <c r="Q90" s="28"/>
      <c r="R90" s="28"/>
      <c r="S90" s="28"/>
      <c r="T90" s="28"/>
      <c r="U90" s="28"/>
      <c r="X90" s="28"/>
      <c r="Y90" s="28"/>
      <c r="Z90" s="28"/>
      <c r="AA90" s="28"/>
      <c r="AB90" s="28"/>
    </row>
    <row r="91" spans="1:36" ht="19.05" customHeight="1" thickBot="1" x14ac:dyDescent="0.25">
      <c r="A91" s="5" t="s">
        <v>98</v>
      </c>
    </row>
    <row r="92" spans="1:36" ht="45" customHeight="1" thickBot="1" x14ac:dyDescent="0.25">
      <c r="A92" s="150" t="s">
        <v>103</v>
      </c>
      <c r="B92" s="226" t="s">
        <v>212</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229" t="e">
        <f>(H80/Y63)</f>
        <v>#DIV/0!</v>
      </c>
      <c r="AF92" s="230"/>
      <c r="AG92" s="230"/>
      <c r="AH92" s="230" t="s">
        <v>121</v>
      </c>
      <c r="AI92" s="230"/>
      <c r="AJ92" s="231"/>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12">
    <mergeCell ref="A3:AJ3"/>
    <mergeCell ref="A6:F6"/>
    <mergeCell ref="G6:R6"/>
    <mergeCell ref="S6:X6"/>
    <mergeCell ref="Y6:Z6"/>
    <mergeCell ref="AG6:AJ6"/>
    <mergeCell ref="A7:F8"/>
    <mergeCell ref="G7:J7"/>
    <mergeCell ref="K7:R7"/>
    <mergeCell ref="S7:V7"/>
    <mergeCell ref="W7:AJ7"/>
    <mergeCell ref="G8:J8"/>
    <mergeCell ref="K8:L8"/>
    <mergeCell ref="N8:V8"/>
    <mergeCell ref="W8:X8"/>
    <mergeCell ref="Z8:AG8"/>
    <mergeCell ref="AH8:AJ8"/>
    <mergeCell ref="V21:W21"/>
    <mergeCell ref="AB21:AJ21"/>
    <mergeCell ref="A22:C22"/>
    <mergeCell ref="D22:F22"/>
    <mergeCell ref="G22:L22"/>
    <mergeCell ref="M22:O22"/>
    <mergeCell ref="P22:Q22"/>
    <mergeCell ref="S22:AJ22"/>
    <mergeCell ref="K17:L17"/>
    <mergeCell ref="P19:Q19"/>
    <mergeCell ref="A20:C20"/>
    <mergeCell ref="D20:F21"/>
    <mergeCell ref="H20:L20"/>
    <mergeCell ref="Y20:AJ20"/>
    <mergeCell ref="A21:C21"/>
    <mergeCell ref="G21:L21"/>
    <mergeCell ref="T21:U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N24:W24"/>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N28:W28"/>
    <mergeCell ref="S31:AJ31"/>
    <mergeCell ref="P33:Q33"/>
    <mergeCell ref="A34:C34"/>
    <mergeCell ref="D34:F35"/>
    <mergeCell ref="H34:L34"/>
    <mergeCell ref="N34:W34"/>
    <mergeCell ref="Y34:AJ34"/>
    <mergeCell ref="A35:C35"/>
    <mergeCell ref="G35:L35"/>
    <mergeCell ref="A31:C31"/>
    <mergeCell ref="D31:F31"/>
    <mergeCell ref="G31:H31"/>
    <mergeCell ref="I31:L31"/>
    <mergeCell ref="M31:O31"/>
    <mergeCell ref="P31:Q31"/>
    <mergeCell ref="T35:U35"/>
    <mergeCell ref="V35:W35"/>
    <mergeCell ref="AB35:AJ35"/>
    <mergeCell ref="A36:C36"/>
    <mergeCell ref="D36:F36"/>
    <mergeCell ref="G36:L36"/>
    <mergeCell ref="M36:O36"/>
    <mergeCell ref="P36:Q36"/>
    <mergeCell ref="S36:AJ36"/>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V60:W60"/>
    <mergeCell ref="Y60:Z60"/>
    <mergeCell ref="AB60:AC60"/>
    <mergeCell ref="AE60:AF60"/>
    <mergeCell ref="AH60:AI60"/>
    <mergeCell ref="S60:T60"/>
    <mergeCell ref="A61:F61"/>
    <mergeCell ref="G61:H61"/>
    <mergeCell ref="J61:K61"/>
    <mergeCell ref="M61:N61"/>
    <mergeCell ref="P61:Q61"/>
    <mergeCell ref="A60:F60"/>
    <mergeCell ref="G60:H60"/>
    <mergeCell ref="J60:K60"/>
    <mergeCell ref="M60:N60"/>
    <mergeCell ref="P60:Q60"/>
    <mergeCell ref="P75:S75"/>
    <mergeCell ref="T75:W75"/>
    <mergeCell ref="A70:K71"/>
    <mergeCell ref="L70:R70"/>
    <mergeCell ref="S70:Y70"/>
    <mergeCell ref="L71:P71"/>
    <mergeCell ref="Q71:R71"/>
    <mergeCell ref="S71:W71"/>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 ref="A11:F12"/>
    <mergeCell ref="H11:AJ11"/>
    <mergeCell ref="G12:AJ12"/>
    <mergeCell ref="A13:F13"/>
    <mergeCell ref="G13:J13"/>
    <mergeCell ref="K13:R13"/>
    <mergeCell ref="S13:V13"/>
    <mergeCell ref="W13:AJ13"/>
    <mergeCell ref="AU64:AW64"/>
    <mergeCell ref="J62:K62"/>
    <mergeCell ref="M62:N62"/>
    <mergeCell ref="P62:Q62"/>
    <mergeCell ref="S62:T62"/>
    <mergeCell ref="V63:W63"/>
    <mergeCell ref="Y63:Z63"/>
    <mergeCell ref="AB63:AC63"/>
    <mergeCell ref="AE63:AF63"/>
    <mergeCell ref="AH63:AI63"/>
    <mergeCell ref="S61:T61"/>
    <mergeCell ref="V61:W61"/>
    <mergeCell ref="Y61:Z61"/>
    <mergeCell ref="AB61:AC61"/>
    <mergeCell ref="AE61:AF61"/>
    <mergeCell ref="AH61:AI61"/>
    <mergeCell ref="BG64:BI64"/>
    <mergeCell ref="BK64:BM64"/>
    <mergeCell ref="A14:F14"/>
    <mergeCell ref="G14:R14"/>
    <mergeCell ref="S14:V14"/>
    <mergeCell ref="W14:Z14"/>
    <mergeCell ref="AA14:AJ14"/>
    <mergeCell ref="V17:W17"/>
    <mergeCell ref="AF17:AG17"/>
    <mergeCell ref="AH17:AI17"/>
    <mergeCell ref="N20:W20"/>
    <mergeCell ref="V62:W62"/>
    <mergeCell ref="Y62:Z62"/>
    <mergeCell ref="AB62:AC62"/>
    <mergeCell ref="AE62:AF62"/>
    <mergeCell ref="AH62:AI62"/>
    <mergeCell ref="A63:I65"/>
    <mergeCell ref="J63:K63"/>
    <mergeCell ref="M63:N63"/>
    <mergeCell ref="P63:Q63"/>
    <mergeCell ref="S63:T63"/>
    <mergeCell ref="A62:F62"/>
    <mergeCell ref="G62:H62"/>
    <mergeCell ref="J65:N65"/>
    <mergeCell ref="S65:W65"/>
    <mergeCell ref="AB65:AF65"/>
    <mergeCell ref="S64:T64"/>
    <mergeCell ref="V64:W64"/>
    <mergeCell ref="Y64:Z64"/>
    <mergeCell ref="AB64:AC64"/>
    <mergeCell ref="AE64:AF64"/>
    <mergeCell ref="AH64:AI64"/>
    <mergeCell ref="J64:K64"/>
    <mergeCell ref="M64:N64"/>
    <mergeCell ref="P64:Q64"/>
  </mergeCells>
  <phoneticPr fontId="5"/>
  <dataValidations count="7">
    <dataValidation type="list" allowBlank="1" showInputMessage="1" showErrorMessage="1" sqref="W14:Z14" xr:uid="{00000000-0002-0000-0000-000000000000}">
      <formula1>"本則課税,簡易課税,免税"</formula1>
    </dataValidation>
    <dataValidation type="list" allowBlank="1" showInputMessage="1" showErrorMessage="1" sqref="C86:D87" xr:uid="{00000000-0002-0000-0000-000001000000}">
      <formula1>"○,×"</formula1>
    </dataValidation>
    <dataValidation type="list" allowBlank="1" showInputMessage="1" showErrorMessage="1" sqref="Y6:Z6" xr:uid="{00000000-0002-0000-0000-000002000000}">
      <formula1>"明治,大正,昭和,平成,令和"</formula1>
    </dataValidation>
    <dataValidation type="whole" allowBlank="1" showInputMessage="1" showErrorMessage="1" sqref="J51:K62 M51:N62 S51:T62 V51:W62" xr:uid="{00000000-0002-0000-0000-000003000000}">
      <formula1>0</formula1>
      <formula2>9.99999999999999E+30</formula2>
    </dataValidation>
    <dataValidation type="whole" allowBlank="1" showInputMessage="1" showErrorMessage="1" sqref="G51:H62" xr:uid="{00000000-0002-0000-0000-000004000000}">
      <formula1>1</formula1>
      <formula2>999</formula2>
    </dataValidation>
    <dataValidation type="list" allowBlank="1" showInputMessage="1" showErrorMessage="1" sqref="A36:C36 A44:C44 A40:C40" xr:uid="{00000000-0002-0000-0000-000005000000}">
      <formula1>"当該事業,継続利用,その他,　"</formula1>
    </dataValidation>
    <dataValidation type="list" allowBlank="1" showInputMessage="1" showErrorMessage="1" sqref="A30:C30 A22:C22 A26:C26" xr:uid="{00000000-0002-0000-0000-000006000000}">
      <formula1>"更新,継続利用"</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58" r:id="rId4" name="Check Box 22">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14359" r:id="rId5" name="Check Box 23">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14360" r:id="rId6" name="Check Box 24">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14361" r:id="rId7" name="Check Box 25">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14362" r:id="rId8" name="Check Box 26">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63" r:id="rId9" name="Check Box 27">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14364" r:id="rId10" name="Check Box 28">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14365" r:id="rId11" name="Check Box 29">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4366" r:id="rId12" name="Check Box 30">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14367" r:id="rId13" name="Check Box 31">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14368" r:id="rId14" name="Check Box 32">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14369" r:id="rId15" name="Check Box 33">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14370" r:id="rId16" name="Check Box 34">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14371" r:id="rId17" name="Check Box 35">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14372" r:id="rId18" name="Check Box 36">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14373" r:id="rId19" name="Check Box 37">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14374" r:id="rId20" name="Check Box 38">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14375" r:id="rId21" name="Check Box 39">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mc:AlternateContent xmlns:mc="http://schemas.openxmlformats.org/markup-compatibility/2006">
          <mc:Choice Requires="x14">
            <control shapeId="14376" r:id="rId22" name="Check Box 40">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4377" r:id="rId23" name="Check Box 41">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186</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900-000000000000}">
      <formula1>"〇,×"</formula1>
    </dataValidation>
    <dataValidation type="list" allowBlank="1" showInputMessage="1" showErrorMessage="1" sqref="AA8:AB8" xr:uid="{00000000-0002-0000-0900-000001000000}">
      <formula1>"明治,大正,昭和,平成,令和"</formula1>
    </dataValidation>
    <dataValidation type="list" allowBlank="1" showInputMessage="1" showErrorMessage="1" sqref="M7:N7 W9:X9" xr:uid="{00000000-0002-0000-0900-000002000000}">
      <formula1>"有,無"</formula1>
    </dataValidation>
    <dataValidation type="list" allowBlank="1" showInputMessage="1" showErrorMessage="1" sqref="C86:D87" xr:uid="{00000000-0002-0000-0900-000003000000}">
      <formula1>"○,×"</formula1>
    </dataValidation>
    <dataValidation type="list" allowBlank="1" showInputMessage="1" showErrorMessage="1" sqref="A30:C30 A22:C22 A26:C26" xr:uid="{00000000-0002-0000-0900-000004000000}">
      <formula1>"更新,継続利用"</formula1>
    </dataValidation>
    <dataValidation type="list" allowBlank="1" showInputMessage="1" showErrorMessage="1" sqref="W14:Z14" xr:uid="{00000000-0002-0000-0900-000005000000}">
      <formula1>"本則課税,簡易課税,免税"</formula1>
    </dataValidation>
    <dataValidation type="list" allowBlank="1" showInputMessage="1" showErrorMessage="1" sqref="A36:C36 A40:C40 A44:C44" xr:uid="{00000000-0002-0000-0900-000006000000}">
      <formula1>"当該事業,継続利用,その他,　"</formula1>
    </dataValidation>
    <dataValidation type="whole" allowBlank="1" showInputMessage="1" showErrorMessage="1" sqref="G51:H62" xr:uid="{00000000-0002-0000-0900-000007000000}">
      <formula1>1</formula1>
      <formula2>999</formula2>
    </dataValidation>
    <dataValidation type="whole" allowBlank="1" showInputMessage="1" showErrorMessage="1" sqref="J51:K62 M51:N62 S51:T62 V51:W62" xr:uid="{00000000-0002-0000-09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pageSetUpPr fitToPage="1"/>
  </sheetPr>
  <dimension ref="A1:BN115"/>
  <sheetViews>
    <sheetView showZeros="0" view="pageBreakPreview" zoomScaleNormal="100" zoomScaleSheetLayoutView="100" workbookViewId="0">
      <selection activeCell="AF5" sqref="AF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187</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215"/>
      <c r="T51" s="174"/>
      <c r="U51" s="134" t="s">
        <v>15</v>
      </c>
      <c r="V51" s="242"/>
      <c r="W51" s="174"/>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215"/>
      <c r="T52" s="174"/>
      <c r="U52" s="134" t="s">
        <v>15</v>
      </c>
      <c r="V52" s="242"/>
      <c r="W52" s="174"/>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215"/>
      <c r="T53" s="174"/>
      <c r="U53" s="134" t="s">
        <v>15</v>
      </c>
      <c r="V53" s="242"/>
      <c r="W53" s="174"/>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215"/>
      <c r="T54" s="174"/>
      <c r="U54" s="134" t="s">
        <v>15</v>
      </c>
      <c r="V54" s="242"/>
      <c r="W54" s="174"/>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215"/>
      <c r="T55" s="174"/>
      <c r="U55" s="134" t="s">
        <v>15</v>
      </c>
      <c r="V55" s="242"/>
      <c r="W55" s="174"/>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215"/>
      <c r="T56" s="174"/>
      <c r="U56" s="134" t="s">
        <v>15</v>
      </c>
      <c r="V56" s="242"/>
      <c r="W56" s="174"/>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215"/>
      <c r="T57" s="174"/>
      <c r="U57" s="134" t="s">
        <v>15</v>
      </c>
      <c r="V57" s="242"/>
      <c r="W57" s="174"/>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215"/>
      <c r="T58" s="174"/>
      <c r="U58" s="134" t="s">
        <v>15</v>
      </c>
      <c r="V58" s="242"/>
      <c r="W58" s="174"/>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215"/>
      <c r="T59" s="174"/>
      <c r="U59" s="134" t="s">
        <v>15</v>
      </c>
      <c r="V59" s="242"/>
      <c r="W59" s="174"/>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V51:W62 S51:T62" xr:uid="{00000000-0002-0000-0A00-000000000000}">
      <formula1>1</formula1>
      <formula2>9.99999999999999E+30</formula2>
    </dataValidation>
    <dataValidation type="whole" allowBlank="1" showInputMessage="1" showErrorMessage="1" sqref="G51:H62" xr:uid="{00000000-0002-0000-0A00-000001000000}">
      <formula1>1</formula1>
      <formula2>999</formula2>
    </dataValidation>
    <dataValidation type="list" allowBlank="1" showInputMessage="1" showErrorMessage="1" sqref="A36:C36 A40:C40 A44:C44" xr:uid="{00000000-0002-0000-0A00-000002000000}">
      <formula1>"当該事業,継続利用,その他,　"</formula1>
    </dataValidation>
    <dataValidation type="list" allowBlank="1" showInputMessage="1" showErrorMessage="1" sqref="W14:Z14" xr:uid="{00000000-0002-0000-0A00-000003000000}">
      <formula1>"本則課税,簡易課税,免税"</formula1>
    </dataValidation>
    <dataValidation type="list" allowBlank="1" showInputMessage="1" showErrorMessage="1" sqref="A30:C30 A22:C22 A26:C26" xr:uid="{00000000-0002-0000-0A00-000004000000}">
      <formula1>"更新,継続利用"</formula1>
    </dataValidation>
    <dataValidation type="list" allowBlank="1" showInputMessage="1" showErrorMessage="1" sqref="C86:D87" xr:uid="{00000000-0002-0000-0A00-000005000000}">
      <formula1>"○,×"</formula1>
    </dataValidation>
    <dataValidation type="list" allowBlank="1" showInputMessage="1" showErrorMessage="1" sqref="M7:N7 W9:X9" xr:uid="{00000000-0002-0000-0A00-000006000000}">
      <formula1>"有,無"</formula1>
    </dataValidation>
    <dataValidation type="list" allowBlank="1" showInputMessage="1" showErrorMessage="1" sqref="AA8:AB8" xr:uid="{00000000-0002-0000-0A00-000007000000}">
      <formula1>"明治,大正,昭和,平成,令和"</formula1>
    </dataValidation>
    <dataValidation type="list" allowBlank="1" showInputMessage="1" showErrorMessage="1" sqref="AH6:AI6" xr:uid="{00000000-0002-0000-0A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66"/>
  <sheetViews>
    <sheetView showZeros="0" view="pageBreakPreview" zoomScaleNormal="100" zoomScaleSheetLayoutView="100" workbookViewId="0"/>
  </sheetViews>
  <sheetFormatPr defaultColWidth="9" defaultRowHeight="19.05" customHeight="1" x14ac:dyDescent="0.2"/>
  <cols>
    <col min="1" max="36" width="3.88671875" style="76" customWidth="1"/>
    <col min="37" max="37" width="17.88671875" style="76" customWidth="1"/>
    <col min="38" max="16384" width="9" style="76"/>
  </cols>
  <sheetData>
    <row r="1" spans="1:41" ht="19.05" customHeight="1" x14ac:dyDescent="0.2">
      <c r="A1" s="75" t="s">
        <v>190</v>
      </c>
    </row>
    <row r="2" spans="1:41" ht="19.05" customHeight="1" x14ac:dyDescent="0.2">
      <c r="A2" s="75"/>
      <c r="AK2" s="151" t="s">
        <v>193</v>
      </c>
    </row>
    <row r="3" spans="1:41" ht="19.05" customHeight="1" x14ac:dyDescent="0.2">
      <c r="A3" s="615" t="s">
        <v>191</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row>
    <row r="4" spans="1:41" ht="19.05" customHeight="1" x14ac:dyDescent="0.2">
      <c r="AK4" s="151" t="s">
        <v>194</v>
      </c>
    </row>
    <row r="5" spans="1:41" ht="19.05" customHeight="1" thickBot="1" x14ac:dyDescent="0.25">
      <c r="A5" s="75" t="s">
        <v>11</v>
      </c>
      <c r="B5" s="75"/>
      <c r="C5" s="75"/>
      <c r="D5" s="75"/>
      <c r="E5" s="75"/>
      <c r="F5" s="75"/>
      <c r="G5" s="75"/>
    </row>
    <row r="6" spans="1:41" ht="19.05" customHeight="1" x14ac:dyDescent="0.2">
      <c r="A6" s="509" t="s">
        <v>130</v>
      </c>
      <c r="B6" s="510"/>
      <c r="C6" s="510"/>
      <c r="D6" s="510"/>
      <c r="E6" s="510"/>
      <c r="F6" s="511"/>
      <c r="G6" s="515" t="s">
        <v>198</v>
      </c>
      <c r="H6" s="516"/>
      <c r="I6" s="516"/>
      <c r="J6" s="516"/>
      <c r="K6" s="516"/>
      <c r="L6" s="516"/>
      <c r="M6" s="516"/>
      <c r="N6" s="517"/>
      <c r="O6" s="512" t="s">
        <v>131</v>
      </c>
      <c r="P6" s="513"/>
      <c r="Q6" s="513"/>
      <c r="R6" s="513"/>
      <c r="S6" s="513"/>
      <c r="T6" s="513"/>
      <c r="U6" s="514"/>
      <c r="V6" s="518">
        <f>【様式１②】総括票!K8</f>
        <v>0</v>
      </c>
      <c r="W6" s="518"/>
      <c r="X6" s="77" t="s">
        <v>133</v>
      </c>
      <c r="Y6" s="512" t="s">
        <v>132</v>
      </c>
      <c r="Z6" s="513"/>
      <c r="AA6" s="513"/>
      <c r="AB6" s="513"/>
      <c r="AC6" s="513"/>
      <c r="AD6" s="513"/>
      <c r="AE6" s="513"/>
      <c r="AF6" s="513"/>
      <c r="AG6" s="514"/>
      <c r="AH6" s="518">
        <f>【様式１②】総括票!W8</f>
        <v>0</v>
      </c>
      <c r="AI6" s="518"/>
      <c r="AJ6" s="78" t="s">
        <v>133</v>
      </c>
      <c r="AL6" s="79"/>
    </row>
    <row r="7" spans="1:41" ht="19.05" customHeight="1" x14ac:dyDescent="0.2">
      <c r="A7" s="546" t="s">
        <v>129</v>
      </c>
      <c r="B7" s="547"/>
      <c r="C7" s="547"/>
      <c r="D7" s="547"/>
      <c r="E7" s="547"/>
      <c r="F7" s="548"/>
      <c r="G7" s="549">
        <f>【様式１②】総括票!G6:R6</f>
        <v>0</v>
      </c>
      <c r="H7" s="550"/>
      <c r="I7" s="550"/>
      <c r="J7" s="550"/>
      <c r="K7" s="550"/>
      <c r="L7" s="550"/>
      <c r="M7" s="550"/>
      <c r="N7" s="550"/>
      <c r="O7" s="550"/>
      <c r="P7" s="550"/>
      <c r="Q7" s="550"/>
      <c r="R7" s="551"/>
      <c r="S7" s="547" t="s">
        <v>17</v>
      </c>
      <c r="T7" s="547"/>
      <c r="U7" s="547"/>
      <c r="V7" s="547"/>
      <c r="W7" s="547"/>
      <c r="X7" s="548"/>
      <c r="Y7" s="552">
        <f>【様式１②】総括票!Y6:Z6</f>
        <v>0</v>
      </c>
      <c r="Z7" s="552"/>
      <c r="AA7" s="80">
        <f>【様式１②】総括票!AA6</f>
        <v>0</v>
      </c>
      <c r="AB7" s="81" t="s">
        <v>5</v>
      </c>
      <c r="AC7" s="82">
        <f>【様式１②】総括票!AC6</f>
        <v>0</v>
      </c>
      <c r="AD7" s="81" t="s">
        <v>6</v>
      </c>
      <c r="AE7" s="82">
        <f>【様式１②】総括票!AE6</f>
        <v>0</v>
      </c>
      <c r="AF7" s="83" t="s">
        <v>7</v>
      </c>
      <c r="AG7" s="553"/>
      <c r="AH7" s="553"/>
      <c r="AI7" s="553"/>
      <c r="AJ7" s="554"/>
      <c r="AL7" s="79"/>
    </row>
    <row r="8" spans="1:41" ht="19.05" customHeight="1" x14ac:dyDescent="0.2">
      <c r="A8" s="519" t="s">
        <v>61</v>
      </c>
      <c r="B8" s="520"/>
      <c r="C8" s="520"/>
      <c r="D8" s="520"/>
      <c r="E8" s="520"/>
      <c r="F8" s="521"/>
      <c r="G8" s="530" t="s">
        <v>105</v>
      </c>
      <c r="H8" s="531"/>
      <c r="I8" s="531"/>
      <c r="J8" s="532"/>
      <c r="K8" s="555">
        <f>【様式１②】総括票!K7:R7</f>
        <v>0</v>
      </c>
      <c r="L8" s="534"/>
      <c r="M8" s="534"/>
      <c r="N8" s="534"/>
      <c r="O8" s="534"/>
      <c r="P8" s="534"/>
      <c r="Q8" s="534"/>
      <c r="R8" s="535"/>
      <c r="S8" s="530" t="s">
        <v>106</v>
      </c>
      <c r="T8" s="531"/>
      <c r="U8" s="531"/>
      <c r="V8" s="532"/>
      <c r="W8" s="555">
        <f>【様式１②】総括票!W7:AJ7</f>
        <v>0</v>
      </c>
      <c r="X8" s="555"/>
      <c r="Y8" s="555"/>
      <c r="Z8" s="555"/>
      <c r="AA8" s="555"/>
      <c r="AB8" s="555"/>
      <c r="AC8" s="555"/>
      <c r="AD8" s="555"/>
      <c r="AE8" s="555"/>
      <c r="AF8" s="555"/>
      <c r="AG8" s="555"/>
      <c r="AH8" s="555"/>
      <c r="AI8" s="555"/>
      <c r="AJ8" s="556"/>
      <c r="AL8" s="79"/>
      <c r="AO8" s="79"/>
    </row>
    <row r="9" spans="1:41" ht="19.05" customHeight="1" x14ac:dyDescent="0.2">
      <c r="A9" s="519" t="s">
        <v>3</v>
      </c>
      <c r="B9" s="520"/>
      <c r="C9" s="520"/>
      <c r="D9" s="520"/>
      <c r="E9" s="520"/>
      <c r="F9" s="521"/>
      <c r="G9" s="84" t="s">
        <v>9</v>
      </c>
      <c r="H9" s="525">
        <f>【様式１②】総括票!H11:AJ11</f>
        <v>0</v>
      </c>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6"/>
      <c r="AL9" s="79"/>
    </row>
    <row r="10" spans="1:41" ht="19.05" customHeight="1" x14ac:dyDescent="0.2">
      <c r="A10" s="522"/>
      <c r="B10" s="523"/>
      <c r="C10" s="523"/>
      <c r="D10" s="523"/>
      <c r="E10" s="523"/>
      <c r="F10" s="524"/>
      <c r="G10" s="527">
        <f>【様式１②】総括票!G12:AJ12</f>
        <v>0</v>
      </c>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9"/>
      <c r="AL10" s="79"/>
    </row>
    <row r="11" spans="1:41" ht="19.05" customHeight="1" x14ac:dyDescent="0.2">
      <c r="A11" s="519" t="s">
        <v>8</v>
      </c>
      <c r="B11" s="520"/>
      <c r="C11" s="520"/>
      <c r="D11" s="520"/>
      <c r="E11" s="520"/>
      <c r="F11" s="521"/>
      <c r="G11" s="530" t="s">
        <v>88</v>
      </c>
      <c r="H11" s="531"/>
      <c r="I11" s="531"/>
      <c r="J11" s="532"/>
      <c r="K11" s="533">
        <f>【様式１②】総括票!K13:R13</f>
        <v>0</v>
      </c>
      <c r="L11" s="534"/>
      <c r="M11" s="534"/>
      <c r="N11" s="534"/>
      <c r="O11" s="534"/>
      <c r="P11" s="534"/>
      <c r="Q11" s="534"/>
      <c r="R11" s="535"/>
      <c r="S11" s="536" t="s">
        <v>89</v>
      </c>
      <c r="T11" s="537"/>
      <c r="U11" s="537"/>
      <c r="V11" s="538"/>
      <c r="W11" s="539">
        <f>【様式１②】総括票!W13:AJ13</f>
        <v>0</v>
      </c>
      <c r="X11" s="539"/>
      <c r="Y11" s="539"/>
      <c r="Z11" s="539"/>
      <c r="AA11" s="539"/>
      <c r="AB11" s="539"/>
      <c r="AC11" s="539"/>
      <c r="AD11" s="539"/>
      <c r="AE11" s="539"/>
      <c r="AF11" s="539"/>
      <c r="AG11" s="539"/>
      <c r="AH11" s="539"/>
      <c r="AI11" s="539"/>
      <c r="AJ11" s="540"/>
    </row>
    <row r="12" spans="1:41" ht="19.05" customHeight="1" thickBot="1" x14ac:dyDescent="0.25">
      <c r="A12" s="541" t="s">
        <v>58</v>
      </c>
      <c r="B12" s="542"/>
      <c r="C12" s="542"/>
      <c r="D12" s="542"/>
      <c r="E12" s="542"/>
      <c r="F12" s="542"/>
      <c r="G12" s="543">
        <f>【様式１②】総括票!G14:R14</f>
        <v>0</v>
      </c>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5"/>
    </row>
    <row r="13" spans="1:41" ht="19.05" customHeight="1" x14ac:dyDescent="0.2">
      <c r="A13" s="76" t="s">
        <v>135</v>
      </c>
      <c r="B13" s="75"/>
      <c r="C13" s="75"/>
      <c r="D13" s="75"/>
      <c r="E13" s="75"/>
      <c r="F13" s="75"/>
      <c r="G13" s="96"/>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row>
    <row r="14" spans="1:41" ht="19.05" customHeight="1" x14ac:dyDescent="0.2">
      <c r="A14" s="75"/>
      <c r="B14" s="75"/>
      <c r="C14" s="75"/>
      <c r="D14" s="85"/>
      <c r="E14" s="75"/>
      <c r="F14" s="75"/>
      <c r="G14" s="75"/>
      <c r="H14" s="75"/>
      <c r="I14" s="75"/>
      <c r="J14" s="75"/>
      <c r="K14" s="75"/>
      <c r="L14" s="75"/>
      <c r="M14" s="75"/>
      <c r="N14" s="75"/>
      <c r="O14" s="75"/>
      <c r="P14" s="86"/>
      <c r="Q14" s="75"/>
      <c r="R14" s="75"/>
      <c r="S14" s="75"/>
      <c r="T14" s="75"/>
      <c r="U14" s="75"/>
      <c r="V14" s="75"/>
      <c r="W14" s="75"/>
      <c r="X14" s="75"/>
      <c r="Y14" s="75"/>
      <c r="Z14" s="75"/>
      <c r="AA14" s="75"/>
      <c r="AB14" s="75"/>
      <c r="AC14" s="75"/>
      <c r="AD14" s="75"/>
      <c r="AE14" s="75"/>
      <c r="AF14" s="75"/>
      <c r="AG14" s="75"/>
      <c r="AH14" s="75"/>
      <c r="AI14" s="75"/>
      <c r="AJ14" s="75"/>
    </row>
    <row r="15" spans="1:41" ht="19.05" customHeight="1" x14ac:dyDescent="0.2">
      <c r="A15" s="75" t="s">
        <v>10</v>
      </c>
      <c r="B15" s="75"/>
      <c r="C15" s="75"/>
      <c r="D15" s="75"/>
      <c r="E15" s="75"/>
      <c r="F15" s="75"/>
      <c r="G15" s="96"/>
      <c r="H15" s="616"/>
      <c r="I15" s="616"/>
      <c r="J15" s="616"/>
      <c r="K15" s="616"/>
      <c r="L15" s="616"/>
      <c r="M15" s="616"/>
      <c r="N15" s="616"/>
      <c r="O15" s="616"/>
      <c r="P15" s="617"/>
      <c r="Q15" s="617"/>
      <c r="R15" s="75"/>
      <c r="S15" s="75"/>
      <c r="T15" s="75"/>
      <c r="U15" s="75"/>
      <c r="V15" s="75"/>
      <c r="W15" s="75"/>
      <c r="X15" s="75"/>
      <c r="Y15" s="75"/>
      <c r="Z15" s="75"/>
      <c r="AA15" s="75"/>
      <c r="AB15" s="75"/>
      <c r="AC15" s="75"/>
      <c r="AD15" s="75"/>
      <c r="AE15" s="75"/>
      <c r="AF15" s="75"/>
      <c r="AG15" s="75"/>
      <c r="AH15" s="75"/>
      <c r="AI15" s="75"/>
      <c r="AJ15" s="75"/>
    </row>
    <row r="16" spans="1:41" ht="19.05" customHeight="1" thickBot="1" x14ac:dyDescent="0.25">
      <c r="A16" s="75" t="s">
        <v>43</v>
      </c>
      <c r="B16" s="75"/>
      <c r="C16" s="75"/>
      <c r="D16" s="75"/>
      <c r="E16" s="75"/>
      <c r="F16" s="75"/>
      <c r="G16" s="75"/>
      <c r="H16" s="75"/>
      <c r="I16" s="618">
        <f>【様式１②】総括票!K17</f>
        <v>0</v>
      </c>
      <c r="J16" s="618"/>
      <c r="K16" s="75" t="s">
        <v>19</v>
      </c>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row>
    <row r="17" spans="1:36" ht="19.05" customHeight="1" thickBot="1" x14ac:dyDescent="0.25">
      <c r="A17" s="557"/>
      <c r="B17" s="558"/>
      <c r="C17" s="590"/>
      <c r="D17" s="557" t="s">
        <v>45</v>
      </c>
      <c r="E17" s="558"/>
      <c r="F17" s="558"/>
      <c r="G17" s="558"/>
      <c r="H17" s="558"/>
      <c r="I17" s="558"/>
      <c r="J17" s="558"/>
      <c r="K17" s="558"/>
      <c r="L17" s="558"/>
      <c r="M17" s="558"/>
      <c r="N17" s="558"/>
      <c r="O17" s="558"/>
      <c r="P17" s="558"/>
      <c r="Q17" s="558"/>
      <c r="R17" s="558"/>
      <c r="S17" s="590"/>
      <c r="T17" s="137"/>
      <c r="U17" s="557" t="s">
        <v>46</v>
      </c>
      <c r="V17" s="558"/>
      <c r="W17" s="558"/>
      <c r="X17" s="558"/>
      <c r="Y17" s="558"/>
      <c r="Z17" s="558"/>
      <c r="AA17" s="558"/>
      <c r="AB17" s="558"/>
      <c r="AC17" s="558"/>
      <c r="AD17" s="558"/>
      <c r="AE17" s="558"/>
      <c r="AF17" s="558"/>
      <c r="AG17" s="558"/>
      <c r="AH17" s="558"/>
      <c r="AI17" s="558"/>
      <c r="AJ17" s="590"/>
    </row>
    <row r="18" spans="1:36" ht="19.05" customHeight="1" x14ac:dyDescent="0.2">
      <c r="A18" s="478" t="s">
        <v>139</v>
      </c>
      <c r="B18" s="479"/>
      <c r="C18" s="480"/>
      <c r="D18" s="507" t="s">
        <v>24</v>
      </c>
      <c r="E18" s="508"/>
      <c r="F18" s="508"/>
      <c r="G18" s="508"/>
      <c r="H18" s="600" t="str">
        <f>IF(【様式１②】総括票!A22="更新",$G$7,"")</f>
        <v/>
      </c>
      <c r="I18" s="600"/>
      <c r="J18" s="600"/>
      <c r="K18" s="600"/>
      <c r="L18" s="600"/>
      <c r="M18" s="600"/>
      <c r="N18" s="600"/>
      <c r="O18" s="600"/>
      <c r="P18" s="600"/>
      <c r="Q18" s="600"/>
      <c r="R18" s="600"/>
      <c r="S18" s="601"/>
      <c r="T18" s="75"/>
      <c r="U18" s="507" t="s">
        <v>24</v>
      </c>
      <c r="V18" s="508"/>
      <c r="W18" s="508"/>
      <c r="X18" s="508"/>
      <c r="Y18" s="600" t="str">
        <f>IF(【様式１②】総括票!A36="当該事業",$G$7,"")</f>
        <v/>
      </c>
      <c r="Z18" s="600"/>
      <c r="AA18" s="600"/>
      <c r="AB18" s="600"/>
      <c r="AC18" s="600"/>
      <c r="AD18" s="600"/>
      <c r="AE18" s="600"/>
      <c r="AF18" s="600"/>
      <c r="AG18" s="600"/>
      <c r="AH18" s="600"/>
      <c r="AI18" s="600"/>
      <c r="AJ18" s="601"/>
    </row>
    <row r="19" spans="1:36" ht="19.05" customHeight="1" x14ac:dyDescent="0.2">
      <c r="A19" s="481"/>
      <c r="B19" s="482"/>
      <c r="C19" s="483"/>
      <c r="D19" s="299" t="s">
        <v>36</v>
      </c>
      <c r="E19" s="300"/>
      <c r="F19" s="300"/>
      <c r="G19" s="300"/>
      <c r="H19" s="598" t="str">
        <f>IF(【様式１②】総括票!A22="更新",【様式１②】総括票!G22,"")</f>
        <v/>
      </c>
      <c r="I19" s="599"/>
      <c r="J19" s="599"/>
      <c r="K19" s="599"/>
      <c r="L19" s="599"/>
      <c r="M19" s="300" t="s">
        <v>25</v>
      </c>
      <c r="N19" s="300"/>
      <c r="O19" s="300"/>
      <c r="P19" s="300"/>
      <c r="Q19" s="604" t="str">
        <f>IF(【様式１②】総括票!A22="更新",【様式１②】総括票!P22,"")</f>
        <v/>
      </c>
      <c r="R19" s="605"/>
      <c r="S19" s="87" t="s">
        <v>40</v>
      </c>
      <c r="T19" s="96" t="s">
        <v>37</v>
      </c>
      <c r="U19" s="299" t="s">
        <v>36</v>
      </c>
      <c r="V19" s="300"/>
      <c r="W19" s="300"/>
      <c r="X19" s="300"/>
      <c r="Y19" s="598" t="str">
        <f>IF(【様式１②】総括票!A36="当該事業",【様式１②】総括票!G36,"")</f>
        <v/>
      </c>
      <c r="Z19" s="599"/>
      <c r="AA19" s="599"/>
      <c r="AB19" s="599"/>
      <c r="AC19" s="599"/>
      <c r="AD19" s="300" t="s">
        <v>25</v>
      </c>
      <c r="AE19" s="300"/>
      <c r="AF19" s="300"/>
      <c r="AG19" s="300"/>
      <c r="AH19" s="604" t="str">
        <f>IF(【様式１②】総括票!A36="当該事業",【様式１②】総括票!P36,"")</f>
        <v/>
      </c>
      <c r="AI19" s="605"/>
      <c r="AJ19" s="87" t="s">
        <v>40</v>
      </c>
    </row>
    <row r="20" spans="1:36" ht="19.05" customHeight="1" x14ac:dyDescent="0.2">
      <c r="A20" s="481"/>
      <c r="B20" s="482"/>
      <c r="C20" s="483"/>
      <c r="D20" s="299" t="s">
        <v>38</v>
      </c>
      <c r="E20" s="300"/>
      <c r="F20" s="300"/>
      <c r="G20" s="300"/>
      <c r="H20" s="142" t="str">
        <f>IF(【様式１②】総括票!A22="更新",【様式１②】総括票!G23,"")</f>
        <v/>
      </c>
      <c r="I20" s="602" t="s">
        <v>39</v>
      </c>
      <c r="J20" s="603"/>
      <c r="K20" s="603"/>
      <c r="L20" s="603"/>
      <c r="M20" s="300" t="s">
        <v>53</v>
      </c>
      <c r="N20" s="300"/>
      <c r="O20" s="300"/>
      <c r="P20" s="300"/>
      <c r="Q20" s="585">
        <f>【様式１②】総括票!P63</f>
        <v>0</v>
      </c>
      <c r="R20" s="587"/>
      <c r="S20" s="87" t="s">
        <v>18</v>
      </c>
      <c r="U20" s="299" t="s">
        <v>38</v>
      </c>
      <c r="V20" s="300"/>
      <c r="W20" s="300"/>
      <c r="X20" s="300"/>
      <c r="Y20" s="142" t="str">
        <f>IF(【様式１②】総括票!A36="当該事業",【様式１②】総括票!G37,"")</f>
        <v/>
      </c>
      <c r="Z20" s="602" t="s">
        <v>39</v>
      </c>
      <c r="AA20" s="603"/>
      <c r="AB20" s="603"/>
      <c r="AC20" s="603"/>
      <c r="AD20" s="300" t="s">
        <v>53</v>
      </c>
      <c r="AE20" s="300"/>
      <c r="AF20" s="300"/>
      <c r="AG20" s="300"/>
      <c r="AH20" s="585">
        <f>【様式１②】総括票!Y63</f>
        <v>0</v>
      </c>
      <c r="AI20" s="587"/>
      <c r="AJ20" s="87" t="s">
        <v>15</v>
      </c>
    </row>
    <row r="21" spans="1:36" ht="19.05" customHeight="1" thickBot="1" x14ac:dyDescent="0.25">
      <c r="A21" s="484"/>
      <c r="B21" s="485"/>
      <c r="C21" s="486"/>
      <c r="D21" s="488" t="s">
        <v>138</v>
      </c>
      <c r="E21" s="489"/>
      <c r="F21" s="489"/>
      <c r="G21" s="490"/>
      <c r="H21" s="491" t="s">
        <v>137</v>
      </c>
      <c r="I21" s="492"/>
      <c r="J21" s="88"/>
      <c r="K21" s="138" t="s">
        <v>5</v>
      </c>
      <c r="L21" s="89"/>
      <c r="M21" s="138" t="s">
        <v>6</v>
      </c>
      <c r="N21" s="89"/>
      <c r="O21" s="141" t="s">
        <v>7</v>
      </c>
      <c r="P21" s="493"/>
      <c r="Q21" s="493"/>
      <c r="R21" s="493"/>
      <c r="S21" s="494"/>
      <c r="U21" s="488" t="s">
        <v>136</v>
      </c>
      <c r="V21" s="489"/>
      <c r="W21" s="489"/>
      <c r="X21" s="490"/>
      <c r="Y21" s="491" t="s">
        <v>137</v>
      </c>
      <c r="Z21" s="492"/>
      <c r="AA21" s="88"/>
      <c r="AB21" s="138" t="s">
        <v>5</v>
      </c>
      <c r="AC21" s="89"/>
      <c r="AD21" s="138" t="s">
        <v>6</v>
      </c>
      <c r="AE21" s="89"/>
      <c r="AF21" s="141" t="s">
        <v>7</v>
      </c>
      <c r="AG21" s="493"/>
      <c r="AH21" s="493"/>
      <c r="AI21" s="493"/>
      <c r="AJ21" s="494"/>
    </row>
    <row r="22" spans="1:36" ht="19.05" customHeight="1" x14ac:dyDescent="0.2">
      <c r="A22" s="487" t="s">
        <v>140</v>
      </c>
      <c r="B22" s="482"/>
      <c r="C22" s="483"/>
      <c r="D22" s="594" t="s">
        <v>24</v>
      </c>
      <c r="E22" s="595"/>
      <c r="F22" s="595"/>
      <c r="G22" s="595"/>
      <c r="H22" s="596" t="str">
        <f>IF(【様式１②】総括票!A26="更新",$G$7,"")</f>
        <v/>
      </c>
      <c r="I22" s="596"/>
      <c r="J22" s="596"/>
      <c r="K22" s="596"/>
      <c r="L22" s="596"/>
      <c r="M22" s="596"/>
      <c r="N22" s="596"/>
      <c r="O22" s="596"/>
      <c r="P22" s="596"/>
      <c r="Q22" s="596"/>
      <c r="R22" s="596"/>
      <c r="S22" s="597"/>
      <c r="T22" s="75"/>
      <c r="U22" s="594" t="s">
        <v>24</v>
      </c>
      <c r="V22" s="595"/>
      <c r="W22" s="595"/>
      <c r="X22" s="595"/>
      <c r="Y22" s="596" t="str">
        <f>IF(【様式１②】総括票!A40="当該事業",$G$7,"")</f>
        <v/>
      </c>
      <c r="Z22" s="596"/>
      <c r="AA22" s="596"/>
      <c r="AB22" s="596"/>
      <c r="AC22" s="596"/>
      <c r="AD22" s="596"/>
      <c r="AE22" s="596"/>
      <c r="AF22" s="596"/>
      <c r="AG22" s="596"/>
      <c r="AH22" s="596"/>
      <c r="AI22" s="596"/>
      <c r="AJ22" s="597"/>
    </row>
    <row r="23" spans="1:36" ht="19.05" customHeight="1" x14ac:dyDescent="0.2">
      <c r="A23" s="481"/>
      <c r="B23" s="482"/>
      <c r="C23" s="483"/>
      <c r="D23" s="299" t="s">
        <v>36</v>
      </c>
      <c r="E23" s="300"/>
      <c r="F23" s="300"/>
      <c r="G23" s="300"/>
      <c r="H23" s="598" t="str">
        <f>IF(【様式１②】総括票!A26="更新",【様式１②】総括票!G26,"")</f>
        <v/>
      </c>
      <c r="I23" s="599"/>
      <c r="J23" s="599"/>
      <c r="K23" s="599"/>
      <c r="L23" s="599"/>
      <c r="M23" s="300" t="s">
        <v>25</v>
      </c>
      <c r="N23" s="300"/>
      <c r="O23" s="300"/>
      <c r="P23" s="300"/>
      <c r="Q23" s="587" t="str">
        <f>IF(【様式１②】総括票!A26="更新",【様式１②】総括票!P26,"")</f>
        <v/>
      </c>
      <c r="R23" s="588"/>
      <c r="S23" s="87" t="s">
        <v>40</v>
      </c>
      <c r="T23" s="96" t="s">
        <v>37</v>
      </c>
      <c r="U23" s="299" t="s">
        <v>36</v>
      </c>
      <c r="V23" s="300"/>
      <c r="W23" s="300"/>
      <c r="X23" s="300"/>
      <c r="Y23" s="598" t="str">
        <f>IF(【様式１②】総括票!A40="当該事業",【様式１②】総括票!G40,"")</f>
        <v/>
      </c>
      <c r="Z23" s="599"/>
      <c r="AA23" s="599"/>
      <c r="AB23" s="599"/>
      <c r="AC23" s="599"/>
      <c r="AD23" s="300" t="s">
        <v>25</v>
      </c>
      <c r="AE23" s="300"/>
      <c r="AF23" s="300"/>
      <c r="AG23" s="300"/>
      <c r="AH23" s="604" t="str">
        <f>IF(【様式１②】総括票!A40="当該事業",【様式１②】総括票!P40,"")</f>
        <v/>
      </c>
      <c r="AI23" s="605"/>
      <c r="AJ23" s="87" t="s">
        <v>40</v>
      </c>
    </row>
    <row r="24" spans="1:36" ht="19.05" customHeight="1" x14ac:dyDescent="0.2">
      <c r="A24" s="481"/>
      <c r="B24" s="482"/>
      <c r="C24" s="483"/>
      <c r="D24" s="299" t="s">
        <v>38</v>
      </c>
      <c r="E24" s="300"/>
      <c r="F24" s="300"/>
      <c r="G24" s="300"/>
      <c r="H24" s="142" t="str">
        <f>IF(【様式１②】総括票!A26="更新",【様式１②】総括票!G27,"")</f>
        <v/>
      </c>
      <c r="I24" s="602" t="s">
        <v>39</v>
      </c>
      <c r="J24" s="603"/>
      <c r="K24" s="603"/>
      <c r="L24" s="603"/>
      <c r="M24" s="300" t="s">
        <v>53</v>
      </c>
      <c r="N24" s="300"/>
      <c r="O24" s="300"/>
      <c r="P24" s="300"/>
      <c r="Q24" s="505" t="s">
        <v>134</v>
      </c>
      <c r="R24" s="506"/>
      <c r="S24" s="87" t="s">
        <v>18</v>
      </c>
      <c r="U24" s="299" t="s">
        <v>38</v>
      </c>
      <c r="V24" s="300"/>
      <c r="W24" s="300"/>
      <c r="X24" s="300"/>
      <c r="Y24" s="142" t="str">
        <f>IF(【様式１②】総括票!A40="当該事業",【様式１②】総括票!G41,"")</f>
        <v/>
      </c>
      <c r="Z24" s="602" t="s">
        <v>39</v>
      </c>
      <c r="AA24" s="603"/>
      <c r="AB24" s="603"/>
      <c r="AC24" s="603"/>
      <c r="AD24" s="300" t="s">
        <v>53</v>
      </c>
      <c r="AE24" s="300"/>
      <c r="AF24" s="300"/>
      <c r="AG24" s="300"/>
      <c r="AH24" s="505" t="s">
        <v>134</v>
      </c>
      <c r="AI24" s="506"/>
      <c r="AJ24" s="87" t="s">
        <v>15</v>
      </c>
    </row>
    <row r="25" spans="1:36" ht="19.05" customHeight="1" thickBot="1" x14ac:dyDescent="0.25">
      <c r="A25" s="481"/>
      <c r="B25" s="482"/>
      <c r="C25" s="483"/>
      <c r="D25" s="495" t="s">
        <v>138</v>
      </c>
      <c r="E25" s="496"/>
      <c r="F25" s="496"/>
      <c r="G25" s="497"/>
      <c r="H25" s="498" t="s">
        <v>137</v>
      </c>
      <c r="I25" s="499"/>
      <c r="J25" s="90"/>
      <c r="K25" s="137" t="s">
        <v>5</v>
      </c>
      <c r="L25" s="91"/>
      <c r="M25" s="137" t="s">
        <v>6</v>
      </c>
      <c r="N25" s="91"/>
      <c r="O25" s="143" t="s">
        <v>7</v>
      </c>
      <c r="P25" s="500"/>
      <c r="Q25" s="500"/>
      <c r="R25" s="500"/>
      <c r="S25" s="501"/>
      <c r="U25" s="495" t="s">
        <v>136</v>
      </c>
      <c r="V25" s="496"/>
      <c r="W25" s="496"/>
      <c r="X25" s="497"/>
      <c r="Y25" s="498" t="s">
        <v>137</v>
      </c>
      <c r="Z25" s="499"/>
      <c r="AA25" s="90"/>
      <c r="AB25" s="137" t="s">
        <v>5</v>
      </c>
      <c r="AC25" s="91"/>
      <c r="AD25" s="137" t="s">
        <v>6</v>
      </c>
      <c r="AE25" s="91"/>
      <c r="AF25" s="143" t="s">
        <v>7</v>
      </c>
      <c r="AG25" s="500"/>
      <c r="AH25" s="500"/>
      <c r="AI25" s="500"/>
      <c r="AJ25" s="501"/>
    </row>
    <row r="26" spans="1:36" ht="19.05" customHeight="1" x14ac:dyDescent="0.2">
      <c r="A26" s="478" t="s">
        <v>141</v>
      </c>
      <c r="B26" s="479"/>
      <c r="C26" s="479"/>
      <c r="D26" s="507" t="s">
        <v>24</v>
      </c>
      <c r="E26" s="508"/>
      <c r="F26" s="508"/>
      <c r="G26" s="508"/>
      <c r="H26" s="600" t="str">
        <f>IF(【様式１②】総括票!A30="更新",$G$7,"")</f>
        <v/>
      </c>
      <c r="I26" s="600"/>
      <c r="J26" s="600"/>
      <c r="K26" s="600"/>
      <c r="L26" s="600"/>
      <c r="M26" s="600"/>
      <c r="N26" s="600"/>
      <c r="O26" s="600"/>
      <c r="P26" s="600"/>
      <c r="Q26" s="600"/>
      <c r="R26" s="600"/>
      <c r="S26" s="601"/>
      <c r="T26" s="75"/>
      <c r="U26" s="507" t="s">
        <v>24</v>
      </c>
      <c r="V26" s="508"/>
      <c r="W26" s="508"/>
      <c r="X26" s="508"/>
      <c r="Y26" s="600" t="str">
        <f>IF(【様式１②】総括票!A44="当該事業",$G$7,"")</f>
        <v/>
      </c>
      <c r="Z26" s="600"/>
      <c r="AA26" s="600"/>
      <c r="AB26" s="600"/>
      <c r="AC26" s="600"/>
      <c r="AD26" s="600"/>
      <c r="AE26" s="600"/>
      <c r="AF26" s="600"/>
      <c r="AG26" s="600"/>
      <c r="AH26" s="600"/>
      <c r="AI26" s="600"/>
      <c r="AJ26" s="601"/>
    </row>
    <row r="27" spans="1:36" ht="19.05" customHeight="1" x14ac:dyDescent="0.2">
      <c r="A27" s="481"/>
      <c r="B27" s="482"/>
      <c r="C27" s="482"/>
      <c r="D27" s="299" t="s">
        <v>36</v>
      </c>
      <c r="E27" s="300"/>
      <c r="F27" s="300"/>
      <c r="G27" s="300"/>
      <c r="H27" s="598" t="str">
        <f>IF(【様式１②】総括票!A30="更新",【様式１②】総括票!G30,"")</f>
        <v/>
      </c>
      <c r="I27" s="599"/>
      <c r="J27" s="599"/>
      <c r="K27" s="599"/>
      <c r="L27" s="599"/>
      <c r="M27" s="300" t="s">
        <v>25</v>
      </c>
      <c r="N27" s="300"/>
      <c r="O27" s="300"/>
      <c r="P27" s="300"/>
      <c r="Q27" s="585" t="str">
        <f>IF(【様式１②】総括票!A30="更新",【様式１②】総括票!P30,"")</f>
        <v/>
      </c>
      <c r="R27" s="587"/>
      <c r="S27" s="87" t="s">
        <v>40</v>
      </c>
      <c r="T27" s="96" t="s">
        <v>37</v>
      </c>
      <c r="U27" s="299" t="s">
        <v>36</v>
      </c>
      <c r="V27" s="300"/>
      <c r="W27" s="300"/>
      <c r="X27" s="300"/>
      <c r="Y27" s="598" t="str">
        <f>IF(【様式１②】総括票!A44="当該事業",【様式１②】総括票!G44,"")</f>
        <v/>
      </c>
      <c r="Z27" s="599"/>
      <c r="AA27" s="599"/>
      <c r="AB27" s="599"/>
      <c r="AC27" s="599"/>
      <c r="AD27" s="300" t="s">
        <v>25</v>
      </c>
      <c r="AE27" s="300"/>
      <c r="AF27" s="300"/>
      <c r="AG27" s="300"/>
      <c r="AH27" s="604" t="str">
        <f>IF(【様式１②】総括票!A44="当該事業",【様式１②】総括票!P44,"")</f>
        <v/>
      </c>
      <c r="AI27" s="605"/>
      <c r="AJ27" s="87" t="s">
        <v>40</v>
      </c>
    </row>
    <row r="28" spans="1:36" ht="19.05" customHeight="1" x14ac:dyDescent="0.2">
      <c r="A28" s="481"/>
      <c r="B28" s="482"/>
      <c r="C28" s="482"/>
      <c r="D28" s="608" t="s">
        <v>38</v>
      </c>
      <c r="E28" s="609"/>
      <c r="F28" s="609"/>
      <c r="G28" s="609"/>
      <c r="H28" s="92" t="str">
        <f>IF(【様式１②】総括票!A30="更新",【様式１②】総括票!G31,"")</f>
        <v/>
      </c>
      <c r="I28" s="610" t="s">
        <v>39</v>
      </c>
      <c r="J28" s="611"/>
      <c r="K28" s="611"/>
      <c r="L28" s="611"/>
      <c r="M28" s="609" t="s">
        <v>53</v>
      </c>
      <c r="N28" s="609"/>
      <c r="O28" s="609"/>
      <c r="P28" s="609"/>
      <c r="Q28" s="612" t="s">
        <v>134</v>
      </c>
      <c r="R28" s="613"/>
      <c r="S28" s="93" t="s">
        <v>18</v>
      </c>
      <c r="U28" s="299" t="s">
        <v>38</v>
      </c>
      <c r="V28" s="300"/>
      <c r="W28" s="300"/>
      <c r="X28" s="300"/>
      <c r="Y28" s="142" t="str">
        <f>IF(【様式１②】総括票!A44="当該事業",【様式１②】総括票!G45,"")</f>
        <v/>
      </c>
      <c r="Z28" s="602" t="s">
        <v>39</v>
      </c>
      <c r="AA28" s="603"/>
      <c r="AB28" s="603"/>
      <c r="AC28" s="603"/>
      <c r="AD28" s="300" t="s">
        <v>53</v>
      </c>
      <c r="AE28" s="300"/>
      <c r="AF28" s="300"/>
      <c r="AG28" s="300"/>
      <c r="AH28" s="505" t="s">
        <v>134</v>
      </c>
      <c r="AI28" s="506"/>
      <c r="AJ28" s="87" t="s">
        <v>15</v>
      </c>
    </row>
    <row r="29" spans="1:36" ht="19.05" customHeight="1" thickBot="1" x14ac:dyDescent="0.25">
      <c r="A29" s="484"/>
      <c r="B29" s="485"/>
      <c r="C29" s="485"/>
      <c r="D29" s="488" t="s">
        <v>138</v>
      </c>
      <c r="E29" s="489"/>
      <c r="F29" s="489"/>
      <c r="G29" s="490"/>
      <c r="H29" s="491" t="s">
        <v>137</v>
      </c>
      <c r="I29" s="492"/>
      <c r="J29" s="94"/>
      <c r="K29" s="140" t="s">
        <v>5</v>
      </c>
      <c r="L29" s="95"/>
      <c r="M29" s="140" t="s">
        <v>6</v>
      </c>
      <c r="N29" s="95"/>
      <c r="O29" s="141" t="s">
        <v>7</v>
      </c>
      <c r="P29" s="493"/>
      <c r="Q29" s="493"/>
      <c r="R29" s="493"/>
      <c r="S29" s="494"/>
      <c r="U29" s="502" t="s">
        <v>136</v>
      </c>
      <c r="V29" s="503"/>
      <c r="W29" s="503"/>
      <c r="X29" s="504"/>
      <c r="Y29" s="491" t="s">
        <v>137</v>
      </c>
      <c r="Z29" s="492"/>
      <c r="AA29" s="88"/>
      <c r="AB29" s="138" t="s">
        <v>5</v>
      </c>
      <c r="AC29" s="89"/>
      <c r="AD29" s="138" t="s">
        <v>6</v>
      </c>
      <c r="AE29" s="89"/>
      <c r="AF29" s="141" t="s">
        <v>7</v>
      </c>
      <c r="AG29" s="493"/>
      <c r="AH29" s="493"/>
      <c r="AI29" s="493"/>
      <c r="AJ29" s="494"/>
    </row>
    <row r="30" spans="1:36" ht="19.05" customHeight="1" x14ac:dyDescent="0.2">
      <c r="B30" s="75"/>
      <c r="C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row>
    <row r="31" spans="1:36" ht="19.05" customHeight="1" thickBot="1" x14ac:dyDescent="0.25">
      <c r="A31" s="75" t="s">
        <v>23</v>
      </c>
      <c r="B31" s="75"/>
      <c r="C31" s="75"/>
      <c r="D31" s="75"/>
      <c r="E31" s="75"/>
      <c r="F31" s="75"/>
      <c r="G31" s="96"/>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row>
    <row r="32" spans="1:36" ht="45" customHeight="1" x14ac:dyDescent="0.2">
      <c r="A32" s="592"/>
      <c r="B32" s="593"/>
      <c r="C32" s="593"/>
      <c r="D32" s="591" t="s">
        <v>24</v>
      </c>
      <c r="E32" s="591"/>
      <c r="F32" s="591"/>
      <c r="G32" s="591"/>
      <c r="H32" s="591"/>
      <c r="I32" s="591"/>
      <c r="J32" s="591" t="s">
        <v>27</v>
      </c>
      <c r="K32" s="591"/>
      <c r="L32" s="591"/>
      <c r="M32" s="606" t="s">
        <v>33</v>
      </c>
      <c r="N32" s="606"/>
      <c r="O32" s="606"/>
      <c r="P32" s="606" t="s">
        <v>32</v>
      </c>
      <c r="Q32" s="606"/>
      <c r="R32" s="606"/>
      <c r="S32" s="591" t="s">
        <v>28</v>
      </c>
      <c r="T32" s="591"/>
      <c r="U32" s="591"/>
      <c r="V32" s="591" t="s">
        <v>29</v>
      </c>
      <c r="W32" s="591"/>
      <c r="X32" s="591"/>
      <c r="Y32" s="591" t="s">
        <v>30</v>
      </c>
      <c r="Z32" s="591"/>
      <c r="AA32" s="591"/>
      <c r="AB32" s="591" t="s">
        <v>31</v>
      </c>
      <c r="AC32" s="591"/>
      <c r="AD32" s="591"/>
      <c r="AE32" s="606" t="s">
        <v>34</v>
      </c>
      <c r="AF32" s="606"/>
      <c r="AG32" s="606"/>
      <c r="AH32" s="606" t="s">
        <v>35</v>
      </c>
      <c r="AI32" s="606"/>
      <c r="AJ32" s="607"/>
    </row>
    <row r="33" spans="1:36" ht="19.05" customHeight="1" x14ac:dyDescent="0.2">
      <c r="A33" s="582" t="s">
        <v>142</v>
      </c>
      <c r="B33" s="258"/>
      <c r="C33" s="258"/>
      <c r="D33" s="583" t="str">
        <f>IF(【様式１②】総括票!L77&lt;&gt;"",$G$7,"")</f>
        <v/>
      </c>
      <c r="E33" s="583"/>
      <c r="F33" s="583"/>
      <c r="G33" s="583"/>
      <c r="H33" s="583"/>
      <c r="I33" s="583"/>
      <c r="J33" s="583" t="str">
        <f>IF(【様式１②】総括票!L77&lt;&gt;"",【様式１②】総括票!$D$77,"")</f>
        <v/>
      </c>
      <c r="K33" s="584"/>
      <c r="L33" s="584"/>
      <c r="M33" s="175" t="str">
        <f>IFERROR(ROUNDDOWN(P33*1.1,0),"")</f>
        <v/>
      </c>
      <c r="N33" s="580"/>
      <c r="O33" s="580"/>
      <c r="P33" s="585" t="str">
        <f>IF(【様式１②】総括票!L77&lt;&gt;"",【様式１②】総括票!L77,"")</f>
        <v/>
      </c>
      <c r="Q33" s="586"/>
      <c r="R33" s="586"/>
      <c r="S33" s="175" t="str">
        <f>IFERROR(IF(J33="本則課税",ROUNDDOWN(P33*2/9,-3),ROUNDDOWN(M33*2/9,-3)),"")</f>
        <v/>
      </c>
      <c r="T33" s="580"/>
      <c r="U33" s="580"/>
      <c r="V33" s="585" t="str">
        <f>IF(【様式１②】総括票!L77&lt;&gt;"",【様式１②】総括票!T77,"")</f>
        <v/>
      </c>
      <c r="W33" s="586"/>
      <c r="X33" s="586"/>
      <c r="Y33" s="175" t="str">
        <f>IFERROR(M33-(S33+V33),"")</f>
        <v/>
      </c>
      <c r="Z33" s="580"/>
      <c r="AA33" s="580"/>
      <c r="AB33" s="175" t="str">
        <f>IF(J33="本則課税",M33-P33,"該当なし")</f>
        <v>該当なし</v>
      </c>
      <c r="AC33" s="580"/>
      <c r="AD33" s="580"/>
      <c r="AE33" s="578" t="str">
        <f>IF(J33="本則課税",ROUNDDOWN(SUM(S33)/P33,5),"該当なし")</f>
        <v>該当なし</v>
      </c>
      <c r="AF33" s="579"/>
      <c r="AG33" s="579"/>
      <c r="AH33" s="175" t="str">
        <f>IF(J33="本則課税",ROUNDDOWN(AB33*AE33,0),"該当なし")</f>
        <v>該当なし</v>
      </c>
      <c r="AI33" s="580"/>
      <c r="AJ33" s="581"/>
    </row>
    <row r="34" spans="1:36" ht="19.05" customHeight="1" x14ac:dyDescent="0.2">
      <c r="A34" s="582" t="s">
        <v>143</v>
      </c>
      <c r="B34" s="258"/>
      <c r="C34" s="258"/>
      <c r="D34" s="583" t="str">
        <f>IF(【様式１②】総括票!L78&lt;&gt;"",$G$7,"")</f>
        <v/>
      </c>
      <c r="E34" s="583"/>
      <c r="F34" s="583"/>
      <c r="G34" s="583"/>
      <c r="H34" s="583"/>
      <c r="I34" s="583"/>
      <c r="J34" s="583" t="str">
        <f>IF(【様式１②】総括票!L78&lt;&gt;"",【様式１②】総括票!$D$77,"")</f>
        <v/>
      </c>
      <c r="K34" s="584"/>
      <c r="L34" s="584"/>
      <c r="M34" s="175" t="str">
        <f>IFERROR(ROUNDDOWN(P34*1.1,0),"")</f>
        <v/>
      </c>
      <c r="N34" s="580"/>
      <c r="O34" s="580"/>
      <c r="P34" s="585" t="str">
        <f>IF(【様式１②】総括票!L78&lt;&gt;"",【様式１②】総括票!L78,"")</f>
        <v/>
      </c>
      <c r="Q34" s="586"/>
      <c r="R34" s="586"/>
      <c r="S34" s="175" t="str">
        <f>IFERROR(IF(J34="本則課税",ROUNDDOWN(P34*2/9,-3),ROUNDDOWN(M34*2/9,-3)),"")</f>
        <v/>
      </c>
      <c r="T34" s="580"/>
      <c r="U34" s="580"/>
      <c r="V34" s="585" t="str">
        <f>IF(【様式１②】総括票!L78&lt;&gt;"",【様式１②】総括票!T78,"")</f>
        <v/>
      </c>
      <c r="W34" s="586"/>
      <c r="X34" s="586"/>
      <c r="Y34" s="175" t="str">
        <f>IFERROR(M34-(S34+V34),"")</f>
        <v/>
      </c>
      <c r="Z34" s="580"/>
      <c r="AA34" s="580"/>
      <c r="AB34" s="175" t="str">
        <f>IF(J34="本則課税",M34-P34,"該当なし")</f>
        <v>該当なし</v>
      </c>
      <c r="AC34" s="580"/>
      <c r="AD34" s="580"/>
      <c r="AE34" s="578" t="str">
        <f>IF(J34="本則課税",ROUNDDOWN(SUM(S34)/P34,5),"該当なし")</f>
        <v>該当なし</v>
      </c>
      <c r="AF34" s="579"/>
      <c r="AG34" s="579"/>
      <c r="AH34" s="175" t="str">
        <f>IF(J34="本則課税",ROUNDDOWN(AB34*AE34,0),"該当なし")</f>
        <v>該当なし</v>
      </c>
      <c r="AI34" s="580"/>
      <c r="AJ34" s="581"/>
    </row>
    <row r="35" spans="1:36" ht="19.05" customHeight="1" x14ac:dyDescent="0.2">
      <c r="A35" s="582" t="s">
        <v>144</v>
      </c>
      <c r="B35" s="258"/>
      <c r="C35" s="258"/>
      <c r="D35" s="583" t="str">
        <f>IF(【様式１②】総括票!L79&lt;&gt;"",$G$7,"")</f>
        <v/>
      </c>
      <c r="E35" s="583"/>
      <c r="F35" s="583"/>
      <c r="G35" s="583"/>
      <c r="H35" s="583"/>
      <c r="I35" s="583"/>
      <c r="J35" s="583" t="str">
        <f>IF(【様式１②】総括票!L79&lt;&gt;"",【様式１②】総括票!$D$77,"")</f>
        <v/>
      </c>
      <c r="K35" s="584"/>
      <c r="L35" s="584"/>
      <c r="M35" s="175" t="str">
        <f>IFERROR(ROUNDDOWN(P35*1.1,0),"")</f>
        <v/>
      </c>
      <c r="N35" s="580"/>
      <c r="O35" s="580"/>
      <c r="P35" s="587" t="str">
        <f>IF(【様式１②】総括票!L79&lt;&gt;"",【様式１②】総括票!L79,"")</f>
        <v/>
      </c>
      <c r="Q35" s="588"/>
      <c r="R35" s="589"/>
      <c r="S35" s="175" t="str">
        <f>IFERROR(IF(J35="本則課税",ROUNDDOWN(P35*2/9,-3),ROUNDDOWN(M35*2/9,-3)),"")</f>
        <v/>
      </c>
      <c r="T35" s="580"/>
      <c r="U35" s="580"/>
      <c r="V35" s="585" t="str">
        <f>IF(【様式１②】総括票!L79&lt;&gt;"",【様式１②】総括票!T79,"")</f>
        <v/>
      </c>
      <c r="W35" s="586"/>
      <c r="X35" s="586"/>
      <c r="Y35" s="175" t="str">
        <f>IFERROR(M35-(S35+V35),"")</f>
        <v/>
      </c>
      <c r="Z35" s="580"/>
      <c r="AA35" s="580"/>
      <c r="AB35" s="175" t="str">
        <f>IF(J35="本則課税",M35-P35,"該当なし")</f>
        <v>該当なし</v>
      </c>
      <c r="AC35" s="580"/>
      <c r="AD35" s="580"/>
      <c r="AE35" s="578" t="str">
        <f>IF(J35="本則課税",ROUNDDOWN(SUM(S35)/P35,5),"該当なし")</f>
        <v>該当なし</v>
      </c>
      <c r="AF35" s="579"/>
      <c r="AG35" s="579"/>
      <c r="AH35" s="175" t="str">
        <f>IF(J35="本則課税",ROUNDDOWN(AB35*AE35,0),"該当なし")</f>
        <v>該当なし</v>
      </c>
      <c r="AI35" s="580"/>
      <c r="AJ35" s="581"/>
    </row>
    <row r="36" spans="1:36" ht="19.05" customHeight="1" thickBot="1" x14ac:dyDescent="0.25">
      <c r="A36" s="573" t="s">
        <v>44</v>
      </c>
      <c r="B36" s="574"/>
      <c r="C36" s="574"/>
      <c r="D36" s="574"/>
      <c r="E36" s="574"/>
      <c r="F36" s="574"/>
      <c r="G36" s="574"/>
      <c r="H36" s="574"/>
      <c r="I36" s="574"/>
      <c r="J36" s="574"/>
      <c r="K36" s="574"/>
      <c r="L36" s="574"/>
      <c r="M36" s="246">
        <f>IFERROR(SUM(M33:O35),"")</f>
        <v>0</v>
      </c>
      <c r="N36" s="575"/>
      <c r="O36" s="575"/>
      <c r="P36" s="246">
        <f>SUM(P33:R35)</f>
        <v>0</v>
      </c>
      <c r="Q36" s="575"/>
      <c r="R36" s="575"/>
      <c r="S36" s="246">
        <f>IFERROR(SUM(S33:U35),"")</f>
        <v>0</v>
      </c>
      <c r="T36" s="575"/>
      <c r="U36" s="575"/>
      <c r="V36" s="246">
        <f>SUM(V33:X35)</f>
        <v>0</v>
      </c>
      <c r="W36" s="575"/>
      <c r="X36" s="575"/>
      <c r="Y36" s="246">
        <f>IFERROR(SUM(Y33:AA35),"")</f>
        <v>0</v>
      </c>
      <c r="Z36" s="575"/>
      <c r="AA36" s="575"/>
      <c r="AB36" s="246">
        <f>SUM(AB33:AD35)</f>
        <v>0</v>
      </c>
      <c r="AC36" s="575"/>
      <c r="AD36" s="575"/>
      <c r="AE36" s="577" t="s">
        <v>47</v>
      </c>
      <c r="AF36" s="577"/>
      <c r="AG36" s="577"/>
      <c r="AH36" s="246">
        <f>SUM(AH33:AJ35)</f>
        <v>0</v>
      </c>
      <c r="AI36" s="575"/>
      <c r="AJ36" s="576"/>
    </row>
    <row r="37" spans="1:36" ht="19.05" customHeight="1" x14ac:dyDescent="0.2">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row>
    <row r="38" spans="1:36" ht="19.05" customHeight="1" thickBot="1" x14ac:dyDescent="0.25">
      <c r="A38" s="75" t="s">
        <v>48</v>
      </c>
      <c r="B38" s="75"/>
      <c r="C38" s="75"/>
      <c r="D38" s="75"/>
      <c r="E38" s="75"/>
      <c r="F38" s="75"/>
      <c r="G38" s="96"/>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row>
    <row r="39" spans="1:36" ht="19.05" customHeight="1" x14ac:dyDescent="0.2">
      <c r="A39" s="557" t="s">
        <v>59</v>
      </c>
      <c r="B39" s="558"/>
      <c r="C39" s="558"/>
      <c r="D39" s="558"/>
      <c r="E39" s="558"/>
      <c r="F39" s="558"/>
      <c r="G39" s="558"/>
      <c r="H39" s="558"/>
      <c r="I39" s="558"/>
      <c r="J39" s="558"/>
      <c r="K39" s="559"/>
      <c r="L39" s="563" t="s">
        <v>196</v>
      </c>
      <c r="M39" s="564"/>
      <c r="N39" s="564"/>
      <c r="O39" s="564"/>
      <c r="P39" s="564"/>
      <c r="Q39" s="564"/>
      <c r="R39" s="565"/>
      <c r="S39" s="563" t="s">
        <v>197</v>
      </c>
      <c r="T39" s="564"/>
      <c r="U39" s="564"/>
      <c r="V39" s="564"/>
      <c r="W39" s="564"/>
      <c r="X39" s="564"/>
      <c r="Y39" s="565"/>
      <c r="Z39" s="563" t="s">
        <v>52</v>
      </c>
      <c r="AA39" s="564"/>
      <c r="AB39" s="564"/>
      <c r="AC39" s="564"/>
      <c r="AD39" s="564"/>
      <c r="AE39" s="564"/>
      <c r="AF39" s="566"/>
      <c r="AG39" s="75"/>
      <c r="AH39" s="75"/>
      <c r="AI39" s="75"/>
      <c r="AJ39" s="75"/>
    </row>
    <row r="40" spans="1:36" ht="19.05" customHeight="1" thickBot="1" x14ac:dyDescent="0.25">
      <c r="A40" s="560"/>
      <c r="B40" s="561"/>
      <c r="C40" s="561"/>
      <c r="D40" s="561"/>
      <c r="E40" s="561"/>
      <c r="F40" s="561"/>
      <c r="G40" s="561"/>
      <c r="H40" s="561"/>
      <c r="I40" s="561"/>
      <c r="J40" s="561"/>
      <c r="K40" s="562"/>
      <c r="L40" s="567">
        <f>【様式１②】総括票!L71</f>
        <v>0</v>
      </c>
      <c r="M40" s="568"/>
      <c r="N40" s="568"/>
      <c r="O40" s="568"/>
      <c r="P40" s="568"/>
      <c r="Q40" s="492" t="s">
        <v>51</v>
      </c>
      <c r="R40" s="571"/>
      <c r="S40" s="567">
        <f>【様式１②】総括票!S71</f>
        <v>0</v>
      </c>
      <c r="T40" s="568"/>
      <c r="U40" s="568"/>
      <c r="V40" s="568"/>
      <c r="W40" s="568"/>
      <c r="X40" s="492" t="s">
        <v>51</v>
      </c>
      <c r="Y40" s="571"/>
      <c r="Z40" s="569"/>
      <c r="AA40" s="570"/>
      <c r="AB40" s="570"/>
      <c r="AC40" s="570"/>
      <c r="AD40" s="570"/>
      <c r="AE40" s="492" t="s">
        <v>51</v>
      </c>
      <c r="AF40" s="572"/>
      <c r="AG40" s="75"/>
      <c r="AH40" s="75"/>
      <c r="AI40" s="75"/>
      <c r="AJ40" s="75"/>
    </row>
    <row r="41" spans="1:36" ht="19.05" customHeight="1" x14ac:dyDescent="0.2">
      <c r="A41" s="76" t="s">
        <v>195</v>
      </c>
    </row>
    <row r="43" spans="1:36" ht="19.05" customHeight="1" x14ac:dyDescent="0.2">
      <c r="A43" s="75" t="s">
        <v>49</v>
      </c>
      <c r="B43" s="75"/>
      <c r="C43" s="75"/>
      <c r="D43" s="75"/>
      <c r="E43" s="75"/>
      <c r="F43" s="75"/>
      <c r="G43" s="75"/>
      <c r="J43" s="614" t="s">
        <v>4</v>
      </c>
      <c r="K43" s="614"/>
      <c r="L43" s="90"/>
      <c r="M43" s="96" t="s">
        <v>5</v>
      </c>
      <c r="N43" s="97"/>
      <c r="O43" s="96" t="s">
        <v>6</v>
      </c>
      <c r="P43" s="97"/>
      <c r="Q43" s="96" t="s">
        <v>7</v>
      </c>
      <c r="S43" s="98" t="s">
        <v>57</v>
      </c>
      <c r="T43" s="75"/>
      <c r="U43" s="75"/>
      <c r="V43" s="75"/>
      <c r="W43" s="75"/>
      <c r="X43" s="75"/>
      <c r="Y43" s="75"/>
      <c r="Z43" s="75"/>
      <c r="AA43" s="75"/>
      <c r="AB43" s="75"/>
      <c r="AC43" s="75"/>
      <c r="AD43" s="75"/>
      <c r="AE43" s="75"/>
      <c r="AF43" s="75"/>
      <c r="AG43" s="75"/>
      <c r="AH43" s="75"/>
      <c r="AI43" s="75"/>
      <c r="AJ43" s="75"/>
    </row>
    <row r="44" spans="1:36" ht="19.05" customHeight="1" x14ac:dyDescent="0.2">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row>
    <row r="45" spans="1:36" ht="19.05" customHeight="1" x14ac:dyDescent="0.2">
      <c r="A45" s="75" t="s">
        <v>50</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row>
    <row r="46" spans="1:36" ht="19.05" customHeight="1" x14ac:dyDescent="0.2">
      <c r="A46" s="75" t="s">
        <v>20</v>
      </c>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row>
    <row r="47" spans="1:36" ht="19.05" customHeight="1" x14ac:dyDescent="0.2">
      <c r="A47" s="75" t="s">
        <v>21</v>
      </c>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row>
    <row r="48" spans="1:36" ht="19.05" customHeight="1" x14ac:dyDescent="0.2">
      <c r="A48" s="75" t="s">
        <v>150</v>
      </c>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row>
    <row r="49" spans="1:36" ht="19.05" customHeight="1" x14ac:dyDescent="0.2">
      <c r="A49" s="75" t="s">
        <v>151</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row>
    <row r="50" spans="1:36" ht="19.05" customHeight="1" x14ac:dyDescent="0.2">
      <c r="A50" s="75" t="s">
        <v>152</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row>
    <row r="51" spans="1:36" ht="19.05" customHeight="1" x14ac:dyDescent="0.2">
      <c r="A51" s="99" t="s">
        <v>16</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row>
    <row r="52" spans="1:36" ht="19.05" customHeight="1" x14ac:dyDescent="0.2">
      <c r="A52" s="75" t="s">
        <v>153</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row>
    <row r="53" spans="1:36" ht="19.05" customHeight="1" x14ac:dyDescent="0.2">
      <c r="A53" s="75" t="s">
        <v>154</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row>
    <row r="54" spans="1:36" ht="19.05" customHeight="1" x14ac:dyDescent="0.2">
      <c r="A54" s="75" t="s">
        <v>155</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row>
    <row r="55" spans="1:36" ht="19.05" customHeight="1" x14ac:dyDescent="0.2">
      <c r="A55" s="75" t="s">
        <v>156</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row>
    <row r="56" spans="1:36" ht="19.05" customHeight="1" x14ac:dyDescent="0.2">
      <c r="A56" s="75" t="s">
        <v>157</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row>
    <row r="57" spans="1:36" ht="19.05" customHeight="1" x14ac:dyDescent="0.2">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row>
    <row r="58" spans="1:36" ht="19.05" customHeight="1" x14ac:dyDescent="0.2">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row>
    <row r="60" spans="1:36" ht="19.05" customHeight="1" x14ac:dyDescent="0.2">
      <c r="C60" s="100"/>
      <c r="D60" s="101"/>
      <c r="E60" s="102"/>
      <c r="F60" s="102"/>
      <c r="G60" s="103"/>
      <c r="H60" s="103"/>
    </row>
    <row r="61" spans="1:36" ht="19.05" customHeight="1" x14ac:dyDescent="0.2">
      <c r="C61" s="103"/>
      <c r="D61" s="104"/>
      <c r="E61" s="105"/>
      <c r="F61" s="105"/>
      <c r="G61" s="103"/>
      <c r="H61" s="103"/>
    </row>
    <row r="62" spans="1:36" ht="19.05" customHeight="1" x14ac:dyDescent="0.15">
      <c r="C62" s="106"/>
      <c r="D62" s="107"/>
      <c r="E62" s="107"/>
      <c r="F62" s="108"/>
      <c r="G62" s="107"/>
      <c r="H62" s="107"/>
    </row>
    <row r="63" spans="1:36" ht="19.05" customHeight="1" x14ac:dyDescent="0.2">
      <c r="C63" s="100"/>
      <c r="D63" s="104"/>
      <c r="E63" s="105"/>
      <c r="F63" s="105"/>
      <c r="G63" s="103"/>
      <c r="H63" s="103"/>
    </row>
    <row r="64" spans="1:36" ht="19.05" customHeight="1" x14ac:dyDescent="0.2">
      <c r="C64" s="109"/>
      <c r="D64" s="100"/>
      <c r="E64" s="110"/>
      <c r="F64" s="105"/>
      <c r="G64" s="100"/>
      <c r="H64" s="100"/>
    </row>
    <row r="65" spans="3:8" ht="19.05" customHeight="1" x14ac:dyDescent="0.2">
      <c r="C65" s="100"/>
      <c r="D65" s="104"/>
      <c r="E65" s="110"/>
      <c r="F65" s="109"/>
      <c r="G65" s="100"/>
      <c r="H65" s="100"/>
    </row>
    <row r="66" spans="3:8" ht="19.05" customHeight="1" x14ac:dyDescent="0.2">
      <c r="C66" s="100"/>
      <c r="D66" s="104"/>
      <c r="E66" s="110"/>
      <c r="F66" s="102"/>
      <c r="G66" s="100"/>
      <c r="H66" s="100"/>
    </row>
  </sheetData>
  <mergeCells count="178">
    <mergeCell ref="D28:G28"/>
    <mergeCell ref="I28:L28"/>
    <mergeCell ref="M28:P28"/>
    <mergeCell ref="Q28:R28"/>
    <mergeCell ref="J43:K43"/>
    <mergeCell ref="A3:AJ3"/>
    <mergeCell ref="Y18:AJ18"/>
    <mergeCell ref="U19:X19"/>
    <mergeCell ref="Y22:AJ22"/>
    <mergeCell ref="M32:O32"/>
    <mergeCell ref="M33:O33"/>
    <mergeCell ref="Y26:AJ26"/>
    <mergeCell ref="H15:O15"/>
    <mergeCell ref="P15:Q15"/>
    <mergeCell ref="J32:L32"/>
    <mergeCell ref="P32:R32"/>
    <mergeCell ref="S32:U32"/>
    <mergeCell ref="V32:X32"/>
    <mergeCell ref="Y32:AA32"/>
    <mergeCell ref="U24:X24"/>
    <mergeCell ref="Z24:AC24"/>
    <mergeCell ref="I16:J16"/>
    <mergeCell ref="D17:S17"/>
    <mergeCell ref="U17:AJ17"/>
    <mergeCell ref="D18:G18"/>
    <mergeCell ref="D19:G19"/>
    <mergeCell ref="D20:G20"/>
    <mergeCell ref="M20:P20"/>
    <mergeCell ref="I20:L20"/>
    <mergeCell ref="Q20:R20"/>
    <mergeCell ref="M19:P19"/>
    <mergeCell ref="Q19:R19"/>
    <mergeCell ref="H18:S18"/>
    <mergeCell ref="H19:L19"/>
    <mergeCell ref="U18:X18"/>
    <mergeCell ref="Y19:AC19"/>
    <mergeCell ref="AD19:AG19"/>
    <mergeCell ref="AH19:AI19"/>
    <mergeCell ref="U20:X20"/>
    <mergeCell ref="Z20:AC20"/>
    <mergeCell ref="AD20:AG20"/>
    <mergeCell ref="AH20:AI20"/>
    <mergeCell ref="U22:X22"/>
    <mergeCell ref="U23:X23"/>
    <mergeCell ref="Y23:AC23"/>
    <mergeCell ref="AD23:AG23"/>
    <mergeCell ref="AH23:AI23"/>
    <mergeCell ref="Y27:AC27"/>
    <mergeCell ref="AD27:AG27"/>
    <mergeCell ref="AH27:AI27"/>
    <mergeCell ref="P33:R33"/>
    <mergeCell ref="S33:U33"/>
    <mergeCell ref="V33:X33"/>
    <mergeCell ref="Y33:AA33"/>
    <mergeCell ref="U28:X28"/>
    <mergeCell ref="Z28:AC28"/>
    <mergeCell ref="AD28:AG28"/>
    <mergeCell ref="AH28:AI28"/>
    <mergeCell ref="AB33:AD33"/>
    <mergeCell ref="AE33:AG33"/>
    <mergeCell ref="AH33:AJ33"/>
    <mergeCell ref="AB32:AD32"/>
    <mergeCell ref="AE32:AG32"/>
    <mergeCell ref="AH32:AJ32"/>
    <mergeCell ref="A17:C17"/>
    <mergeCell ref="D32:I32"/>
    <mergeCell ref="D33:I33"/>
    <mergeCell ref="A33:C33"/>
    <mergeCell ref="M34:O34"/>
    <mergeCell ref="A32:C32"/>
    <mergeCell ref="D22:G22"/>
    <mergeCell ref="H22:S22"/>
    <mergeCell ref="D23:G23"/>
    <mergeCell ref="H23:L23"/>
    <mergeCell ref="M23:P23"/>
    <mergeCell ref="Q23:R23"/>
    <mergeCell ref="D29:G29"/>
    <mergeCell ref="D26:G26"/>
    <mergeCell ref="H26:S26"/>
    <mergeCell ref="D27:G27"/>
    <mergeCell ref="H27:L27"/>
    <mergeCell ref="M27:P27"/>
    <mergeCell ref="Q27:R27"/>
    <mergeCell ref="J33:L33"/>
    <mergeCell ref="D24:G24"/>
    <mergeCell ref="I24:L24"/>
    <mergeCell ref="M24:P24"/>
    <mergeCell ref="Q24:R24"/>
    <mergeCell ref="AE35:AG35"/>
    <mergeCell ref="AH35:AJ35"/>
    <mergeCell ref="A34:C34"/>
    <mergeCell ref="D34:I34"/>
    <mergeCell ref="J34:L34"/>
    <mergeCell ref="P34:R34"/>
    <mergeCell ref="V34:X34"/>
    <mergeCell ref="AB34:AD34"/>
    <mergeCell ref="S34:U34"/>
    <mergeCell ref="Y34:AA34"/>
    <mergeCell ref="AE34:AG34"/>
    <mergeCell ref="AH34:AJ34"/>
    <mergeCell ref="A35:C35"/>
    <mergeCell ref="D35:I35"/>
    <mergeCell ref="J35:L35"/>
    <mergeCell ref="M35:O35"/>
    <mergeCell ref="P35:R35"/>
    <mergeCell ref="S35:U35"/>
    <mergeCell ref="V35:X35"/>
    <mergeCell ref="Y35:AA35"/>
    <mergeCell ref="AB35:AD35"/>
    <mergeCell ref="A36:L36"/>
    <mergeCell ref="M36:O36"/>
    <mergeCell ref="P36:R36"/>
    <mergeCell ref="S36:U36"/>
    <mergeCell ref="V36:X36"/>
    <mergeCell ref="Y36:AA36"/>
    <mergeCell ref="AB36:AD36"/>
    <mergeCell ref="AH36:AJ36"/>
    <mergeCell ref="AE36:AG36"/>
    <mergeCell ref="A39:K40"/>
    <mergeCell ref="L39:R39"/>
    <mergeCell ref="S39:Y39"/>
    <mergeCell ref="Z39:AF39"/>
    <mergeCell ref="L40:P40"/>
    <mergeCell ref="S40:W40"/>
    <mergeCell ref="Z40:AD40"/>
    <mergeCell ref="Q40:R40"/>
    <mergeCell ref="X40:Y40"/>
    <mergeCell ref="AE40:AF40"/>
    <mergeCell ref="A11:F11"/>
    <mergeCell ref="G11:J11"/>
    <mergeCell ref="K11:R11"/>
    <mergeCell ref="S11:V11"/>
    <mergeCell ref="W11:AJ11"/>
    <mergeCell ref="A12:F12"/>
    <mergeCell ref="G12:AJ12"/>
    <mergeCell ref="A7:F7"/>
    <mergeCell ref="G7:R7"/>
    <mergeCell ref="S7:X7"/>
    <mergeCell ref="Y7:Z7"/>
    <mergeCell ref="AG7:AJ7"/>
    <mergeCell ref="A8:F8"/>
    <mergeCell ref="G8:J8"/>
    <mergeCell ref="K8:R8"/>
    <mergeCell ref="S8:V8"/>
    <mergeCell ref="W8:AJ8"/>
    <mergeCell ref="A6:F6"/>
    <mergeCell ref="Y6:AG6"/>
    <mergeCell ref="O6:U6"/>
    <mergeCell ref="G6:N6"/>
    <mergeCell ref="AH6:AI6"/>
    <mergeCell ref="V6:W6"/>
    <mergeCell ref="A9:F10"/>
    <mergeCell ref="H9:AJ9"/>
    <mergeCell ref="G10:AJ10"/>
    <mergeCell ref="A18:C21"/>
    <mergeCell ref="A26:C29"/>
    <mergeCell ref="A22:C25"/>
    <mergeCell ref="U21:X21"/>
    <mergeCell ref="Y21:Z21"/>
    <mergeCell ref="AG21:AJ21"/>
    <mergeCell ref="D21:G21"/>
    <mergeCell ref="H21:I21"/>
    <mergeCell ref="P21:S21"/>
    <mergeCell ref="D25:G25"/>
    <mergeCell ref="H25:I25"/>
    <mergeCell ref="P25:S25"/>
    <mergeCell ref="U25:X25"/>
    <mergeCell ref="Y25:Z25"/>
    <mergeCell ref="AG25:AJ25"/>
    <mergeCell ref="H29:I29"/>
    <mergeCell ref="P29:S29"/>
    <mergeCell ref="Y29:Z29"/>
    <mergeCell ref="AG29:AJ29"/>
    <mergeCell ref="U29:X29"/>
    <mergeCell ref="AD24:AG24"/>
    <mergeCell ref="AH24:AI24"/>
    <mergeCell ref="U26:X26"/>
    <mergeCell ref="U27:X27"/>
  </mergeCells>
  <phoneticPr fontId="5"/>
  <dataValidations disablePrompts="1" count="1">
    <dataValidation type="list" allowBlank="1" showInputMessage="1" showErrorMessage="1" sqref="G6:N6" xr:uid="{00000000-0002-0000-0B00-000000000000}">
      <formula1>"農業法人,農業者の組織する団体"</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showZeros="0" view="pageBreakPreview" zoomScaleNormal="100" zoomScaleSheetLayoutView="100" workbookViewId="0">
      <selection activeCell="D3" sqref="D3"/>
    </sheetView>
  </sheetViews>
  <sheetFormatPr defaultColWidth="9" defaultRowHeight="13.2" x14ac:dyDescent="0.2"/>
  <cols>
    <col min="1" max="3" width="30.77734375" style="2" customWidth="1"/>
    <col min="4" max="16384" width="9" style="2"/>
  </cols>
  <sheetData>
    <row r="1" spans="1:4" ht="18" customHeight="1" x14ac:dyDescent="0.2">
      <c r="A1" s="3" t="s">
        <v>192</v>
      </c>
    </row>
    <row r="2" spans="1:4" ht="50.1" customHeight="1" x14ac:dyDescent="0.2">
      <c r="A2" s="620" t="s">
        <v>2</v>
      </c>
      <c r="B2" s="620"/>
      <c r="C2" s="620"/>
      <c r="D2" s="151" t="s">
        <v>213</v>
      </c>
    </row>
    <row r="3" spans="1:4" ht="24.9" customHeight="1" thickBot="1" x14ac:dyDescent="0.25">
      <c r="A3" s="1" t="s">
        <v>0</v>
      </c>
      <c r="C3" s="57" t="s">
        <v>12</v>
      </c>
    </row>
    <row r="4" spans="1:4" ht="45" customHeight="1" thickBot="1" x14ac:dyDescent="0.25">
      <c r="A4" s="64" t="s">
        <v>145</v>
      </c>
      <c r="B4" s="65" t="s">
        <v>148</v>
      </c>
      <c r="C4" s="66" t="s">
        <v>147</v>
      </c>
    </row>
    <row r="5" spans="1:4" ht="45" customHeight="1" thickTop="1" x14ac:dyDescent="0.2">
      <c r="A5" s="61" t="s">
        <v>54</v>
      </c>
      <c r="B5" s="62">
        <f>'別記様式第２号（事業計画（実績）書 ）'!S36</f>
        <v>0</v>
      </c>
      <c r="C5" s="63"/>
    </row>
    <row r="6" spans="1:4" ht="45" customHeight="1" x14ac:dyDescent="0.2">
      <c r="A6" s="59" t="s">
        <v>55</v>
      </c>
      <c r="B6" s="4">
        <f>'別記様式第２号（事業計画（実績）書 ）'!V36</f>
        <v>0</v>
      </c>
      <c r="C6" s="60"/>
    </row>
    <row r="7" spans="1:4" ht="45" customHeight="1" thickBot="1" x14ac:dyDescent="0.25">
      <c r="A7" s="70" t="s">
        <v>56</v>
      </c>
      <c r="B7" s="71">
        <f>'別記様式第２号（事業計画（実績）書 ）'!Y36</f>
        <v>0</v>
      </c>
      <c r="C7" s="72"/>
    </row>
    <row r="8" spans="1:4" ht="45" customHeight="1" thickTop="1" thickBot="1" x14ac:dyDescent="0.25">
      <c r="A8" s="67" t="s">
        <v>146</v>
      </c>
      <c r="B8" s="68">
        <f t="shared" ref="B8" si="0">SUM(B5:B7)</f>
        <v>0</v>
      </c>
      <c r="C8" s="69"/>
    </row>
    <row r="9" spans="1:4" ht="24.9" customHeight="1" x14ac:dyDescent="0.2"/>
    <row r="10" spans="1:4" ht="24.9" customHeight="1" thickBot="1" x14ac:dyDescent="0.25">
      <c r="A10" s="1" t="s">
        <v>1</v>
      </c>
      <c r="C10" s="57" t="s">
        <v>12</v>
      </c>
    </row>
    <row r="11" spans="1:4" ht="45" customHeight="1" thickBot="1" x14ac:dyDescent="0.25">
      <c r="A11" s="64" t="s">
        <v>145</v>
      </c>
      <c r="B11" s="65" t="s">
        <v>148</v>
      </c>
      <c r="C11" s="66" t="s">
        <v>147</v>
      </c>
    </row>
    <row r="12" spans="1:4" ht="45" customHeight="1" thickTop="1" thickBot="1" x14ac:dyDescent="0.25">
      <c r="A12" s="111" t="s">
        <v>149</v>
      </c>
      <c r="B12" s="74">
        <f>'別記様式第２号（事業計画（実績）書 ）'!M36</f>
        <v>0</v>
      </c>
      <c r="C12" s="112"/>
    </row>
    <row r="13" spans="1:4" ht="45" customHeight="1" thickTop="1" thickBot="1" x14ac:dyDescent="0.25">
      <c r="A13" s="67" t="s">
        <v>146</v>
      </c>
      <c r="B13" s="68">
        <f t="shared" ref="B13" si="1">B12</f>
        <v>0</v>
      </c>
      <c r="C13" s="73"/>
    </row>
    <row r="14" spans="1:4" ht="18" customHeight="1" x14ac:dyDescent="0.2">
      <c r="A14" s="619" t="s">
        <v>13</v>
      </c>
      <c r="B14" s="619"/>
      <c r="C14" s="619"/>
    </row>
    <row r="15" spans="1:4" x14ac:dyDescent="0.2">
      <c r="A15" s="58"/>
    </row>
  </sheetData>
  <sheetProtection sheet="1" objects="1" scenarios="1"/>
  <mergeCells count="2">
    <mergeCell ref="A14:C14"/>
    <mergeCell ref="A2:C2"/>
  </mergeCells>
  <phoneticPr fontId="5"/>
  <printOptions horizontalCentered="1"/>
  <pageMargins left="0.51181102362204722" right="0.51181102362204722" top="0.78740157480314965" bottom="0.78740157480314965"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BN115"/>
  <sheetViews>
    <sheetView showZeros="0" view="pageBreakPreview" zoomScaleNormal="100" zoomScaleSheetLayoutView="100" workbookViewId="0">
      <selection activeCell="P17" sqref="P17"/>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178</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disablePrompts="1" count="9">
    <dataValidation type="list" allowBlank="1" showInputMessage="1" showErrorMessage="1" sqref="AH6:AI6" xr:uid="{00000000-0002-0000-0100-000000000000}">
      <formula1>"〇,×"</formula1>
    </dataValidation>
    <dataValidation type="list" allowBlank="1" showInputMessage="1" showErrorMessage="1" sqref="AA8:AB8" xr:uid="{00000000-0002-0000-0100-000001000000}">
      <formula1>"明治,大正,昭和,平成,令和"</formula1>
    </dataValidation>
    <dataValidation type="list" allowBlank="1" showInputMessage="1" showErrorMessage="1" sqref="M7:N7 W9:X9" xr:uid="{00000000-0002-0000-0100-000002000000}">
      <formula1>"有,無"</formula1>
    </dataValidation>
    <dataValidation type="list" allowBlank="1" showInputMessage="1" showErrorMessage="1" sqref="C86:D87" xr:uid="{00000000-0002-0000-0100-000003000000}">
      <formula1>"○,×"</formula1>
    </dataValidation>
    <dataValidation type="list" allowBlank="1" showInputMessage="1" showErrorMessage="1" sqref="A30:C30 A22:C22 A26:C26" xr:uid="{00000000-0002-0000-0100-000004000000}">
      <formula1>"更新,継続利用"</formula1>
    </dataValidation>
    <dataValidation type="list" allowBlank="1" showInputMessage="1" showErrorMessage="1" sqref="W14:Z14" xr:uid="{00000000-0002-0000-0100-000005000000}">
      <formula1>"本則課税,簡易課税,免税"</formula1>
    </dataValidation>
    <dataValidation type="list" allowBlank="1" showInputMessage="1" showErrorMessage="1" sqref="A36:C36 A40:C40 A44:C44" xr:uid="{00000000-0002-0000-0100-000006000000}">
      <formula1>"当該事業,継続利用,その他,　"</formula1>
    </dataValidation>
    <dataValidation type="whole" allowBlank="1" showInputMessage="1" showErrorMessage="1" sqref="G51:H62" xr:uid="{00000000-0002-0000-0100-000007000000}">
      <formula1>1</formula1>
      <formula2>999</formula2>
    </dataValidation>
    <dataValidation type="whole" allowBlank="1" showInputMessage="1" showErrorMessage="1" sqref="J51:K62 M51:N62 S51:T62 V51:W62" xr:uid="{00000000-0002-0000-01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179</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407">
        <f t="shared" ref="Y51:Y61" si="0">(S51+V51)*G51</f>
        <v>0</v>
      </c>
      <c r="Z51" s="477"/>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200-000000000000}">
      <formula1>1</formula1>
      <formula2>9.99999999999999E+30</formula2>
    </dataValidation>
    <dataValidation type="whole" allowBlank="1" showInputMessage="1" showErrorMessage="1" sqref="G51:H62" xr:uid="{00000000-0002-0000-0200-000001000000}">
      <formula1>1</formula1>
      <formula2>999</formula2>
    </dataValidation>
    <dataValidation type="list" allowBlank="1" showInputMessage="1" showErrorMessage="1" sqref="A36:C36 A40:C40 A44:C44" xr:uid="{00000000-0002-0000-0200-000002000000}">
      <formula1>"当該事業,継続利用,その他,　"</formula1>
    </dataValidation>
    <dataValidation type="list" allowBlank="1" showInputMessage="1" showErrorMessage="1" sqref="W14:Z14" xr:uid="{00000000-0002-0000-0200-000003000000}">
      <formula1>"本則課税,簡易課税,免税"</formula1>
    </dataValidation>
    <dataValidation type="list" allowBlank="1" showInputMessage="1" showErrorMessage="1" sqref="A30:C30 A22:C22 A26:C26" xr:uid="{00000000-0002-0000-0200-000004000000}">
      <formula1>"更新,継続利用"</formula1>
    </dataValidation>
    <dataValidation type="list" allowBlank="1" showInputMessage="1" showErrorMessage="1" sqref="C86:D87" xr:uid="{00000000-0002-0000-0200-000005000000}">
      <formula1>"○,×"</formula1>
    </dataValidation>
    <dataValidation type="list" allowBlank="1" showInputMessage="1" showErrorMessage="1" sqref="M7:N7 W9:X9" xr:uid="{00000000-0002-0000-0200-000006000000}">
      <formula1>"有,無"</formula1>
    </dataValidation>
    <dataValidation type="list" allowBlank="1" showInputMessage="1" showErrorMessage="1" sqref="AA8:AB8" xr:uid="{00000000-0002-0000-0200-000007000000}">
      <formula1>"明治,大正,昭和,平成,令和"</formula1>
    </dataValidation>
    <dataValidation type="list" allowBlank="1" showInputMessage="1" showErrorMessage="1" sqref="AH6:AI6" xr:uid="{00000000-0002-0000-02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180</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300-000000000000}">
      <formula1>"〇,×"</formula1>
    </dataValidation>
    <dataValidation type="list" allowBlank="1" showInputMessage="1" showErrorMessage="1" sqref="AA8:AB8" xr:uid="{00000000-0002-0000-0300-000001000000}">
      <formula1>"明治,大正,昭和,平成,令和"</formula1>
    </dataValidation>
    <dataValidation type="list" allowBlank="1" showInputMessage="1" showErrorMessage="1" sqref="M7:N7 W9:X9" xr:uid="{00000000-0002-0000-0300-000002000000}">
      <formula1>"有,無"</formula1>
    </dataValidation>
    <dataValidation type="list" allowBlank="1" showInputMessage="1" showErrorMessage="1" sqref="C86:D87" xr:uid="{00000000-0002-0000-0300-000003000000}">
      <formula1>"○,×"</formula1>
    </dataValidation>
    <dataValidation type="list" allowBlank="1" showInputMessage="1" showErrorMessage="1" sqref="A30:C30 A22:C22 A26:C26" xr:uid="{00000000-0002-0000-0300-000004000000}">
      <formula1>"更新,継続利用"</formula1>
    </dataValidation>
    <dataValidation type="list" allowBlank="1" showInputMessage="1" showErrorMessage="1" sqref="W14:Z14" xr:uid="{00000000-0002-0000-0300-000005000000}">
      <formula1>"本則課税,簡易課税,免税"</formula1>
    </dataValidation>
    <dataValidation type="list" allowBlank="1" showInputMessage="1" showErrorMessage="1" sqref="A36:C36 A40:C40 A44:C44" xr:uid="{00000000-0002-0000-0300-000006000000}">
      <formula1>"当該事業,継続利用,その他,　"</formula1>
    </dataValidation>
    <dataValidation type="whole" allowBlank="1" showInputMessage="1" showErrorMessage="1" sqref="G51:H62" xr:uid="{00000000-0002-0000-0300-000007000000}">
      <formula1>1</formula1>
      <formula2>999</formula2>
    </dataValidation>
    <dataValidation type="whole" allowBlank="1" showInputMessage="1" showErrorMessage="1" sqref="J51:K62 M51:N62 S51:T62 V51:W62" xr:uid="{00000000-0002-0000-03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181</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400-000000000000}">
      <formula1>1</formula1>
      <formula2>9.99999999999999E+30</formula2>
    </dataValidation>
    <dataValidation type="whole" allowBlank="1" showInputMessage="1" showErrorMessage="1" sqref="G51:H62" xr:uid="{00000000-0002-0000-0400-000001000000}">
      <formula1>1</formula1>
      <formula2>999</formula2>
    </dataValidation>
    <dataValidation type="list" allowBlank="1" showInputMessage="1" showErrorMessage="1" sqref="A36:C36 A40:C40 A44:C44" xr:uid="{00000000-0002-0000-0400-000002000000}">
      <formula1>"当該事業,継続利用,その他,　"</formula1>
    </dataValidation>
    <dataValidation type="list" allowBlank="1" showInputMessage="1" showErrorMessage="1" sqref="W14:Z14" xr:uid="{00000000-0002-0000-0400-000003000000}">
      <formula1>"本則課税,簡易課税,免税"</formula1>
    </dataValidation>
    <dataValidation type="list" allowBlank="1" showInputMessage="1" showErrorMessage="1" sqref="A30:C30 A22:C22 A26:C26" xr:uid="{00000000-0002-0000-0400-000004000000}">
      <formula1>"更新,継続利用"</formula1>
    </dataValidation>
    <dataValidation type="list" allowBlank="1" showInputMessage="1" showErrorMessage="1" sqref="C86:D87" xr:uid="{00000000-0002-0000-0400-000005000000}">
      <formula1>"○,×"</formula1>
    </dataValidation>
    <dataValidation type="list" allowBlank="1" showInputMessage="1" showErrorMessage="1" sqref="M7:N7 W9:X9" xr:uid="{00000000-0002-0000-0400-000006000000}">
      <formula1>"有,無"</formula1>
    </dataValidation>
    <dataValidation type="list" allowBlank="1" showInputMessage="1" showErrorMessage="1" sqref="AA8:AB8" xr:uid="{00000000-0002-0000-0400-000007000000}">
      <formula1>"明治,大正,昭和,平成,令和"</formula1>
    </dataValidation>
    <dataValidation type="list" allowBlank="1" showInputMessage="1" showErrorMessage="1" sqref="AH6:AI6" xr:uid="{00000000-0002-0000-04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182</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500-000000000000}">
      <formula1>1</formula1>
      <formula2>9.99999999999999E+30</formula2>
    </dataValidation>
    <dataValidation type="whole" allowBlank="1" showInputMessage="1" showErrorMessage="1" sqref="G51:H62" xr:uid="{00000000-0002-0000-0500-000001000000}">
      <formula1>1</formula1>
      <formula2>999</formula2>
    </dataValidation>
    <dataValidation type="list" allowBlank="1" showInputMessage="1" showErrorMessage="1" sqref="A36:C36 A40:C40 A44:C44" xr:uid="{00000000-0002-0000-0500-000002000000}">
      <formula1>"当該事業,継続利用,その他,　"</formula1>
    </dataValidation>
    <dataValidation type="list" allowBlank="1" showInputMessage="1" showErrorMessage="1" sqref="W14:Z14" xr:uid="{00000000-0002-0000-0500-000003000000}">
      <formula1>"本則課税,簡易課税,免税"</formula1>
    </dataValidation>
    <dataValidation type="list" allowBlank="1" showInputMessage="1" showErrorMessage="1" sqref="A30:C30 A22:C22 A26:C26" xr:uid="{00000000-0002-0000-0500-000004000000}">
      <formula1>"更新,継続利用"</formula1>
    </dataValidation>
    <dataValidation type="list" allowBlank="1" showInputMessage="1" showErrorMessage="1" sqref="C86:D87" xr:uid="{00000000-0002-0000-0500-000005000000}">
      <formula1>"○,×"</formula1>
    </dataValidation>
    <dataValidation type="list" allowBlank="1" showInputMessage="1" showErrorMessage="1" sqref="M7:N7 W9:X9" xr:uid="{00000000-0002-0000-0500-000006000000}">
      <formula1>"有,無"</formula1>
    </dataValidation>
    <dataValidation type="list" allowBlank="1" showInputMessage="1" showErrorMessage="1" sqref="AA8:AB8" xr:uid="{00000000-0002-0000-0500-000007000000}">
      <formula1>"明治,大正,昭和,平成,令和"</formula1>
    </dataValidation>
    <dataValidation type="list" allowBlank="1" showInputMessage="1" showErrorMessage="1" sqref="AH6:AI6" xr:uid="{00000000-0002-0000-05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600-000000000000}">
      <formula1>"〇,×"</formula1>
    </dataValidation>
    <dataValidation type="list" allowBlank="1" showInputMessage="1" showErrorMessage="1" sqref="AA8:AB8" xr:uid="{00000000-0002-0000-0600-000001000000}">
      <formula1>"明治,大正,昭和,平成,令和"</formula1>
    </dataValidation>
    <dataValidation type="list" allowBlank="1" showInputMessage="1" showErrorMessage="1" sqref="M7:N7 W9:X9" xr:uid="{00000000-0002-0000-0600-000002000000}">
      <formula1>"有,無"</formula1>
    </dataValidation>
    <dataValidation type="list" allowBlank="1" showInputMessage="1" showErrorMessage="1" sqref="C86:D87" xr:uid="{00000000-0002-0000-0600-000003000000}">
      <formula1>"○,×"</formula1>
    </dataValidation>
    <dataValidation type="list" allowBlank="1" showInputMessage="1" showErrorMessage="1" sqref="A30:C30 A22:C22 A26:C26" xr:uid="{00000000-0002-0000-0600-000004000000}">
      <formula1>"更新,継続利用"</formula1>
    </dataValidation>
    <dataValidation type="list" allowBlank="1" showInputMessage="1" showErrorMessage="1" sqref="W14:Z14" xr:uid="{00000000-0002-0000-0600-000005000000}">
      <formula1>"本則課税,簡易課税,免税"</formula1>
    </dataValidation>
    <dataValidation type="list" allowBlank="1" showInputMessage="1" showErrorMessage="1" sqref="A36:C36 A40:C40 A44:C44" xr:uid="{00000000-0002-0000-0600-000006000000}">
      <formula1>"当該事業,継続利用,その他,　"</formula1>
    </dataValidation>
    <dataValidation type="whole" allowBlank="1" showInputMessage="1" showErrorMessage="1" sqref="G51:H62" xr:uid="{00000000-0002-0000-0600-000007000000}">
      <formula1>1</formula1>
      <formula2>999</formula2>
    </dataValidation>
    <dataValidation type="whole" allowBlank="1" showInputMessage="1" showErrorMessage="1" sqref="J51:K62 M51:N62 S51:T62 V51:W62" xr:uid="{00000000-0002-0000-06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184</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whole" allowBlank="1" showInputMessage="1" showErrorMessage="1" sqref="J51:K62 M51:N62 S51:T62 V51:W62" xr:uid="{00000000-0002-0000-0700-000000000000}">
      <formula1>1</formula1>
      <formula2>9.99999999999999E+30</formula2>
    </dataValidation>
    <dataValidation type="whole" allowBlank="1" showInputMessage="1" showErrorMessage="1" sqref="G51:H62" xr:uid="{00000000-0002-0000-0700-000001000000}">
      <formula1>1</formula1>
      <formula2>999</formula2>
    </dataValidation>
    <dataValidation type="list" allowBlank="1" showInputMessage="1" showErrorMessage="1" sqref="A36:C36 A40:C40 A44:C44" xr:uid="{00000000-0002-0000-0700-000002000000}">
      <formula1>"当該事業,継続利用,その他,　"</formula1>
    </dataValidation>
    <dataValidation type="list" allowBlank="1" showInputMessage="1" showErrorMessage="1" sqref="W14:Z14" xr:uid="{00000000-0002-0000-0700-000003000000}">
      <formula1>"本則課税,簡易課税,免税"</formula1>
    </dataValidation>
    <dataValidation type="list" allowBlank="1" showInputMessage="1" showErrorMessage="1" sqref="A30:C30 A22:C22 A26:C26" xr:uid="{00000000-0002-0000-0700-000004000000}">
      <formula1>"更新,継続利用"</formula1>
    </dataValidation>
    <dataValidation type="list" allowBlank="1" showInputMessage="1" showErrorMessage="1" sqref="C86:D87" xr:uid="{00000000-0002-0000-0700-000005000000}">
      <formula1>"○,×"</formula1>
    </dataValidation>
    <dataValidation type="list" allowBlank="1" showInputMessage="1" showErrorMessage="1" sqref="M7:N7 W9:X9" xr:uid="{00000000-0002-0000-0700-000006000000}">
      <formula1>"有,無"</formula1>
    </dataValidation>
    <dataValidation type="list" allowBlank="1" showInputMessage="1" showErrorMessage="1" sqref="AA8:AB8" xr:uid="{00000000-0002-0000-0700-000007000000}">
      <formula1>"明治,大正,昭和,平成,令和"</formula1>
    </dataValidation>
    <dataValidation type="list" allowBlank="1" showInputMessage="1" showErrorMessage="1" sqref="AH6:AI6" xr:uid="{00000000-0002-0000-07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BN115"/>
  <sheetViews>
    <sheetView showZeros="0" view="pageBreakPreview" zoomScaleNormal="100" zoomScaleSheetLayoutView="100" workbookViewId="0">
      <selection activeCell="AH5" sqref="AH5"/>
    </sheetView>
  </sheetViews>
  <sheetFormatPr defaultColWidth="9" defaultRowHeight="19.05" customHeight="1" x14ac:dyDescent="0.2"/>
  <cols>
    <col min="1" max="67" width="3.88671875" style="6" customWidth="1"/>
    <col min="68" max="16384" width="9" style="6"/>
  </cols>
  <sheetData>
    <row r="1" spans="1:41" ht="19.05" customHeight="1" x14ac:dyDescent="0.2">
      <c r="A1" s="50" t="s">
        <v>177</v>
      </c>
      <c r="AG1" s="120"/>
      <c r="AH1" s="120"/>
      <c r="AI1" s="120"/>
      <c r="AJ1" s="120"/>
    </row>
    <row r="2" spans="1:41" ht="19.05" customHeight="1" x14ac:dyDescent="0.2">
      <c r="A2" s="5"/>
    </row>
    <row r="3" spans="1:41" ht="19.05" customHeight="1" x14ac:dyDescent="0.2">
      <c r="A3" s="365" t="s">
        <v>185</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row>
    <row r="5" spans="1:41" ht="19.05" customHeight="1" thickBot="1" x14ac:dyDescent="0.25">
      <c r="A5" s="5" t="s">
        <v>174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41" ht="19.05" customHeight="1" x14ac:dyDescent="0.2">
      <c r="A6" s="367" t="s">
        <v>165</v>
      </c>
      <c r="B6" s="368"/>
      <c r="C6" s="368"/>
      <c r="D6" s="368"/>
      <c r="E6" s="368"/>
      <c r="F6" s="369"/>
      <c r="G6" s="370"/>
      <c r="H6" s="371"/>
      <c r="I6" s="371"/>
      <c r="J6" s="371"/>
      <c r="K6" s="371"/>
      <c r="L6" s="371"/>
      <c r="M6" s="371"/>
      <c r="N6" s="371"/>
      <c r="O6" s="371"/>
      <c r="P6" s="371"/>
      <c r="Q6" s="371"/>
      <c r="R6" s="372"/>
      <c r="S6" s="467" t="s">
        <v>207</v>
      </c>
      <c r="T6" s="468"/>
      <c r="U6" s="468"/>
      <c r="V6" s="468"/>
      <c r="W6" s="468"/>
      <c r="X6" s="469"/>
      <c r="Y6" s="470"/>
      <c r="Z6" s="470"/>
      <c r="AA6" s="121" t="s">
        <v>62</v>
      </c>
      <c r="AB6" s="467" t="s">
        <v>167</v>
      </c>
      <c r="AC6" s="468"/>
      <c r="AD6" s="468"/>
      <c r="AE6" s="468"/>
      <c r="AF6" s="468"/>
      <c r="AG6" s="469"/>
      <c r="AH6" s="471"/>
      <c r="AI6" s="472"/>
      <c r="AJ6" s="122"/>
      <c r="AL6" s="9"/>
    </row>
    <row r="7" spans="1:41" ht="19.05" customHeight="1" x14ac:dyDescent="0.2">
      <c r="A7" s="376" t="s">
        <v>166</v>
      </c>
      <c r="B7" s="377"/>
      <c r="C7" s="377"/>
      <c r="D7" s="377"/>
      <c r="E7" s="377"/>
      <c r="F7" s="378"/>
      <c r="G7" s="206" t="s">
        <v>87</v>
      </c>
      <c r="H7" s="204"/>
      <c r="I7" s="204"/>
      <c r="J7" s="204"/>
      <c r="K7" s="204"/>
      <c r="L7" s="205"/>
      <c r="M7" s="460"/>
      <c r="N7" s="461"/>
      <c r="O7" s="462" t="s">
        <v>199</v>
      </c>
      <c r="P7" s="462"/>
      <c r="Q7" s="462"/>
      <c r="R7" s="462"/>
      <c r="S7" s="462"/>
      <c r="T7" s="462"/>
      <c r="U7" s="462"/>
      <c r="V7" s="462"/>
      <c r="W7" s="462"/>
      <c r="X7" s="463"/>
      <c r="Y7" s="389"/>
      <c r="Z7" s="390"/>
      <c r="AA7" s="390"/>
      <c r="AB7" s="390"/>
      <c r="AC7" s="390"/>
      <c r="AD7" s="390"/>
      <c r="AE7" s="390"/>
      <c r="AF7" s="390"/>
      <c r="AG7" s="390"/>
      <c r="AH7" s="390"/>
      <c r="AI7" s="390"/>
      <c r="AJ7" s="391"/>
      <c r="AL7" s="9"/>
      <c r="AO7" s="9"/>
    </row>
    <row r="8" spans="1:41" ht="19.05" customHeight="1" x14ac:dyDescent="0.2">
      <c r="A8" s="192"/>
      <c r="B8" s="193"/>
      <c r="C8" s="193"/>
      <c r="D8" s="193"/>
      <c r="E8" s="193"/>
      <c r="F8" s="194"/>
      <c r="G8" s="206" t="s">
        <v>108</v>
      </c>
      <c r="H8" s="204"/>
      <c r="I8" s="204"/>
      <c r="J8" s="205"/>
      <c r="K8" s="341"/>
      <c r="L8" s="208"/>
      <c r="M8" s="208"/>
      <c r="N8" s="208"/>
      <c r="O8" s="208"/>
      <c r="P8" s="208"/>
      <c r="Q8" s="208"/>
      <c r="R8" s="209"/>
      <c r="S8" s="206" t="s">
        <v>109</v>
      </c>
      <c r="T8" s="204"/>
      <c r="U8" s="204"/>
      <c r="V8" s="204"/>
      <c r="W8" s="204"/>
      <c r="X8" s="204"/>
      <c r="Y8" s="204"/>
      <c r="Z8" s="205"/>
      <c r="AA8" s="464"/>
      <c r="AB8" s="464"/>
      <c r="AC8" s="10"/>
      <c r="AD8" s="136" t="s">
        <v>5</v>
      </c>
      <c r="AE8" s="465"/>
      <c r="AF8" s="465"/>
      <c r="AG8" s="465"/>
      <c r="AH8" s="465"/>
      <c r="AI8" s="465"/>
      <c r="AJ8" s="466"/>
      <c r="AL8" s="9"/>
    </row>
    <row r="9" spans="1:41" ht="19.05" customHeight="1" x14ac:dyDescent="0.2">
      <c r="A9" s="195"/>
      <c r="B9" s="196"/>
      <c r="C9" s="196"/>
      <c r="D9" s="196"/>
      <c r="E9" s="196"/>
      <c r="F9" s="197"/>
      <c r="G9" s="473" t="s">
        <v>86</v>
      </c>
      <c r="H9" s="474"/>
      <c r="I9" s="474"/>
      <c r="J9" s="474"/>
      <c r="K9" s="474"/>
      <c r="L9" s="474"/>
      <c r="M9" s="474"/>
      <c r="N9" s="474"/>
      <c r="O9" s="474"/>
      <c r="P9" s="474"/>
      <c r="Q9" s="474"/>
      <c r="R9" s="474"/>
      <c r="S9" s="474"/>
      <c r="T9" s="474"/>
      <c r="U9" s="474"/>
      <c r="V9" s="475"/>
      <c r="W9" s="460"/>
      <c r="X9" s="461"/>
      <c r="Y9" s="462" t="s">
        <v>200</v>
      </c>
      <c r="Z9" s="462"/>
      <c r="AA9" s="462"/>
      <c r="AB9" s="462"/>
      <c r="AC9" s="462"/>
      <c r="AD9" s="462"/>
      <c r="AE9" s="462"/>
      <c r="AF9" s="462"/>
      <c r="AG9" s="462"/>
      <c r="AH9" s="462"/>
      <c r="AI9" s="462"/>
      <c r="AJ9" s="476"/>
      <c r="AL9" s="9"/>
    </row>
    <row r="10" spans="1:41" ht="19.05" hidden="1" customHeight="1" x14ac:dyDescent="0.2">
      <c r="A10" s="115"/>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4"/>
      <c r="AO10" s="9"/>
    </row>
    <row r="11" spans="1:41" ht="19.05" customHeight="1" x14ac:dyDescent="0.2">
      <c r="A11" s="376" t="s">
        <v>168</v>
      </c>
      <c r="B11" s="377"/>
      <c r="C11" s="377"/>
      <c r="D11" s="377"/>
      <c r="E11" s="377"/>
      <c r="F11" s="378"/>
      <c r="G11" s="126" t="s">
        <v>9</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9"/>
      <c r="AL11" s="9"/>
    </row>
    <row r="12" spans="1:41" ht="19.05" customHeight="1" x14ac:dyDescent="0.2">
      <c r="A12" s="195"/>
      <c r="B12" s="196"/>
      <c r="C12" s="196"/>
      <c r="D12" s="196"/>
      <c r="E12" s="196"/>
      <c r="F12" s="197"/>
      <c r="G12" s="200"/>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2"/>
      <c r="AL12" s="9"/>
    </row>
    <row r="13" spans="1:41" ht="19.05" customHeight="1" x14ac:dyDescent="0.2">
      <c r="A13" s="376" t="s">
        <v>8</v>
      </c>
      <c r="B13" s="377"/>
      <c r="C13" s="377"/>
      <c r="D13" s="377"/>
      <c r="E13" s="377"/>
      <c r="F13" s="378"/>
      <c r="G13" s="206" t="s">
        <v>88</v>
      </c>
      <c r="H13" s="204"/>
      <c r="I13" s="204"/>
      <c r="J13" s="205"/>
      <c r="K13" s="207"/>
      <c r="L13" s="208"/>
      <c r="M13" s="208"/>
      <c r="N13" s="208"/>
      <c r="O13" s="208"/>
      <c r="P13" s="208"/>
      <c r="Q13" s="208"/>
      <c r="R13" s="209"/>
      <c r="S13" s="446" t="s">
        <v>89</v>
      </c>
      <c r="T13" s="447"/>
      <c r="U13" s="447"/>
      <c r="V13" s="448"/>
      <c r="W13" s="449"/>
      <c r="X13" s="450"/>
      <c r="Y13" s="450"/>
      <c r="Z13" s="450"/>
      <c r="AA13" s="450"/>
      <c r="AB13" s="450"/>
      <c r="AC13" s="450"/>
      <c r="AD13" s="450"/>
      <c r="AE13" s="450"/>
      <c r="AF13" s="450"/>
      <c r="AG13" s="450"/>
      <c r="AH13" s="450"/>
      <c r="AI13" s="450"/>
      <c r="AJ13" s="451"/>
    </row>
    <row r="14" spans="1:41" ht="19.05" customHeight="1" thickBot="1" x14ac:dyDescent="0.25">
      <c r="A14" s="452" t="s">
        <v>58</v>
      </c>
      <c r="B14" s="453"/>
      <c r="C14" s="453"/>
      <c r="D14" s="453"/>
      <c r="E14" s="453"/>
      <c r="F14" s="453"/>
      <c r="G14" s="159"/>
      <c r="H14" s="160"/>
      <c r="I14" s="160"/>
      <c r="J14" s="160"/>
      <c r="K14" s="160"/>
      <c r="L14" s="160"/>
      <c r="M14" s="160"/>
      <c r="N14" s="160"/>
      <c r="O14" s="160"/>
      <c r="P14" s="160"/>
      <c r="Q14" s="160"/>
      <c r="R14" s="160"/>
      <c r="S14" s="454" t="s">
        <v>27</v>
      </c>
      <c r="T14" s="455"/>
      <c r="U14" s="455"/>
      <c r="V14" s="456"/>
      <c r="W14" s="457"/>
      <c r="X14" s="458"/>
      <c r="Y14" s="458"/>
      <c r="Z14" s="459"/>
      <c r="AA14" s="309"/>
      <c r="AB14" s="309"/>
      <c r="AC14" s="309"/>
      <c r="AD14" s="309"/>
      <c r="AE14" s="309"/>
      <c r="AF14" s="309"/>
      <c r="AG14" s="309"/>
      <c r="AH14" s="309"/>
      <c r="AI14" s="309"/>
      <c r="AJ14" s="310"/>
    </row>
    <row r="15" spans="1:41" ht="19.05" customHeight="1" x14ac:dyDescent="0.2">
      <c r="D15" s="11"/>
      <c r="P15" s="12"/>
    </row>
    <row r="16" spans="1:41" ht="19.05" customHeight="1" x14ac:dyDescent="0.2">
      <c r="A16" s="5" t="s">
        <v>60</v>
      </c>
      <c r="B16" s="5"/>
      <c r="C16" s="5"/>
      <c r="D16" s="5"/>
      <c r="E16" s="5"/>
      <c r="F16" s="5"/>
      <c r="G16" s="125"/>
      <c r="H16" s="5"/>
      <c r="I16" s="5"/>
      <c r="J16" s="5"/>
      <c r="K16" s="5"/>
      <c r="L16" s="5"/>
      <c r="M16" s="5"/>
      <c r="N16" s="5"/>
      <c r="O16" s="5"/>
      <c r="P16" s="5"/>
      <c r="Q16" s="5"/>
      <c r="R16" s="5"/>
      <c r="S16" s="5"/>
      <c r="T16" s="5"/>
      <c r="U16" s="5"/>
      <c r="V16" s="5"/>
      <c r="W16" s="5"/>
      <c r="X16" s="5"/>
      <c r="Y16" s="5"/>
      <c r="Z16" s="5"/>
      <c r="AH16" s="5"/>
      <c r="AI16" s="5"/>
      <c r="AJ16" s="5"/>
    </row>
    <row r="17" spans="1:48" ht="19.05" customHeight="1" x14ac:dyDescent="0.2">
      <c r="A17" s="5" t="s">
        <v>171</v>
      </c>
      <c r="B17" s="5"/>
      <c r="C17" s="5"/>
      <c r="D17" s="5"/>
      <c r="E17" s="5"/>
      <c r="F17" s="5"/>
      <c r="G17" s="5"/>
      <c r="H17" s="5"/>
      <c r="K17" s="50"/>
      <c r="L17" s="50"/>
      <c r="M17" s="125"/>
      <c r="N17" s="5"/>
      <c r="O17" s="5"/>
      <c r="P17" s="5"/>
      <c r="Q17" s="5"/>
      <c r="R17" s="5"/>
      <c r="S17" s="5"/>
      <c r="T17" s="5"/>
      <c r="U17" s="5"/>
      <c r="V17" s="50"/>
      <c r="W17" s="50"/>
      <c r="X17" s="125"/>
      <c r="Y17" s="116"/>
      <c r="Z17" s="5"/>
      <c r="AA17" s="5"/>
      <c r="AB17" s="5"/>
      <c r="AC17" s="5"/>
      <c r="AD17" s="5"/>
      <c r="AE17" s="5"/>
      <c r="AF17" s="50"/>
      <c r="AG17" s="50"/>
      <c r="AH17" s="117"/>
      <c r="AI17" s="117"/>
      <c r="AO17" s="9"/>
      <c r="AP17" s="9"/>
      <c r="AQ17" s="9"/>
      <c r="AR17" s="9"/>
      <c r="AS17" s="9"/>
      <c r="AT17" s="9"/>
      <c r="AU17" s="13"/>
      <c r="AV17" s="14"/>
    </row>
    <row r="18" spans="1:48" ht="19.05" customHeight="1" x14ac:dyDescent="0.2">
      <c r="A18" s="5"/>
      <c r="B18" s="5"/>
      <c r="C18" s="5"/>
      <c r="D18" s="5"/>
      <c r="E18" s="5"/>
      <c r="F18" s="5"/>
      <c r="G18" s="5"/>
      <c r="H18" s="5"/>
      <c r="K18" s="125"/>
      <c r="L18" s="125"/>
      <c r="M18" s="125"/>
      <c r="O18" s="5"/>
      <c r="P18" s="5"/>
      <c r="Q18" s="5"/>
      <c r="R18" s="5"/>
      <c r="S18" s="5"/>
      <c r="T18" s="5"/>
      <c r="U18" s="5"/>
      <c r="V18" s="5"/>
      <c r="AO18" s="9"/>
      <c r="AP18" s="9"/>
      <c r="AQ18" s="9"/>
      <c r="AR18" s="9"/>
      <c r="AS18" s="9"/>
      <c r="AT18" s="9"/>
      <c r="AU18" s="13"/>
      <c r="AV18" s="14"/>
    </row>
    <row r="19" spans="1:48" ht="19.05" customHeight="1" x14ac:dyDescent="0.2">
      <c r="A19" s="5" t="s">
        <v>201</v>
      </c>
      <c r="B19" s="5"/>
      <c r="C19" s="5"/>
      <c r="D19" s="5"/>
      <c r="E19" s="5"/>
      <c r="F19" s="5"/>
      <c r="G19" s="125"/>
      <c r="H19" s="5"/>
      <c r="I19" s="5"/>
      <c r="J19" s="5"/>
      <c r="K19" s="5"/>
      <c r="L19" s="5"/>
      <c r="M19" s="5"/>
      <c r="N19" s="5"/>
      <c r="O19" s="5"/>
      <c r="P19" s="5"/>
      <c r="Q19" s="5"/>
      <c r="R19" s="125"/>
      <c r="S19" s="5"/>
      <c r="T19" s="5"/>
      <c r="U19" s="5"/>
      <c r="V19" s="5"/>
      <c r="W19" s="5"/>
      <c r="X19" s="5"/>
      <c r="Y19" s="5"/>
      <c r="Z19" s="5"/>
      <c r="AB19" s="5"/>
      <c r="AC19" s="5"/>
      <c r="AD19" s="125"/>
      <c r="AH19" s="5"/>
      <c r="AI19" s="5"/>
      <c r="AJ19" s="5"/>
    </row>
    <row r="20" spans="1:48" ht="19.05" hidden="1" customHeight="1" x14ac:dyDescent="0.2">
      <c r="A20" s="347" t="s">
        <v>26</v>
      </c>
      <c r="B20" s="269"/>
      <c r="C20" s="270"/>
      <c r="D20" s="430" t="s">
        <v>63</v>
      </c>
      <c r="E20" s="430"/>
      <c r="F20" s="430"/>
      <c r="G20" s="15"/>
      <c r="H20" s="432" t="s">
        <v>95</v>
      </c>
      <c r="I20" s="433"/>
      <c r="J20" s="433"/>
      <c r="K20" s="433"/>
      <c r="L20" s="433"/>
      <c r="M20" s="15"/>
      <c r="N20" s="16" t="s">
        <v>64</v>
      </c>
      <c r="O20" s="53"/>
      <c r="P20" s="53"/>
      <c r="Q20" s="53"/>
      <c r="R20" s="53"/>
      <c r="S20" s="53"/>
      <c r="T20" s="53"/>
      <c r="U20" s="53"/>
      <c r="V20" s="53"/>
      <c r="W20" s="54"/>
      <c r="X20" s="15"/>
      <c r="Y20" s="434" t="s">
        <v>113</v>
      </c>
      <c r="Z20" s="434"/>
      <c r="AA20" s="434"/>
      <c r="AB20" s="434"/>
      <c r="AC20" s="434"/>
      <c r="AD20" s="434"/>
      <c r="AE20" s="434"/>
      <c r="AF20" s="434"/>
      <c r="AG20" s="434"/>
      <c r="AH20" s="434"/>
      <c r="AI20" s="434"/>
      <c r="AJ20" s="437"/>
    </row>
    <row r="21" spans="1:48" ht="19.05" hidden="1" customHeight="1" x14ac:dyDescent="0.2">
      <c r="A21" s="355" t="s">
        <v>94</v>
      </c>
      <c r="B21" s="356"/>
      <c r="C21" s="356"/>
      <c r="D21" s="431"/>
      <c r="E21" s="431"/>
      <c r="F21" s="431"/>
      <c r="G21" s="438"/>
      <c r="H21" s="438"/>
      <c r="I21" s="438"/>
      <c r="J21" s="438"/>
      <c r="K21" s="438"/>
      <c r="L21" s="438"/>
      <c r="M21" s="17" t="s">
        <v>97</v>
      </c>
      <c r="N21" s="17"/>
      <c r="O21" s="17"/>
      <c r="P21" s="17"/>
      <c r="Q21" s="17"/>
      <c r="R21" s="17"/>
      <c r="S21" s="17"/>
      <c r="T21" s="439"/>
      <c r="U21" s="440"/>
      <c r="V21" s="360" t="s">
        <v>83</v>
      </c>
      <c r="W21" s="361"/>
      <c r="X21" s="18" t="s">
        <v>75</v>
      </c>
      <c r="Y21" s="17"/>
      <c r="Z21" s="17"/>
      <c r="AA21" s="17"/>
      <c r="AB21" s="333"/>
      <c r="AC21" s="333"/>
      <c r="AD21" s="333"/>
      <c r="AE21" s="333"/>
      <c r="AF21" s="333"/>
      <c r="AG21" s="333"/>
      <c r="AH21" s="333"/>
      <c r="AI21" s="333"/>
      <c r="AJ21" s="334"/>
    </row>
    <row r="22" spans="1:48" ht="19.05" hidden="1" customHeight="1" x14ac:dyDescent="0.2">
      <c r="A22" s="335"/>
      <c r="B22" s="336"/>
      <c r="C22" s="337"/>
      <c r="D22" s="340" t="s">
        <v>90</v>
      </c>
      <c r="E22" s="427"/>
      <c r="F22" s="427"/>
      <c r="G22" s="428"/>
      <c r="H22" s="428"/>
      <c r="I22" s="428"/>
      <c r="J22" s="428"/>
      <c r="K22" s="428"/>
      <c r="L22" s="428"/>
      <c r="M22" s="443" t="s">
        <v>25</v>
      </c>
      <c r="N22" s="443"/>
      <c r="O22" s="443"/>
      <c r="P22" s="444"/>
      <c r="Q22" s="440"/>
      <c r="R22" s="127" t="s">
        <v>40</v>
      </c>
      <c r="S22" s="445" t="s">
        <v>92</v>
      </c>
      <c r="T22" s="445"/>
      <c r="U22" s="445"/>
      <c r="V22" s="345"/>
      <c r="W22" s="345"/>
      <c r="X22" s="345"/>
      <c r="Y22" s="345"/>
      <c r="Z22" s="345"/>
      <c r="AA22" s="345"/>
      <c r="AB22" s="345"/>
      <c r="AC22" s="345"/>
      <c r="AD22" s="345"/>
      <c r="AE22" s="345"/>
      <c r="AF22" s="345"/>
      <c r="AG22" s="345"/>
      <c r="AH22" s="345"/>
      <c r="AI22" s="345"/>
      <c r="AJ22" s="346"/>
    </row>
    <row r="23" spans="1:48" ht="19.05" hidden="1" customHeight="1" thickBot="1" x14ac:dyDescent="0.25">
      <c r="A23" s="184"/>
      <c r="B23" s="185"/>
      <c r="C23" s="325"/>
      <c r="D23" s="423" t="s">
        <v>38</v>
      </c>
      <c r="E23" s="423"/>
      <c r="F23" s="423"/>
      <c r="G23" s="424"/>
      <c r="H23" s="329"/>
      <c r="I23" s="297" t="s">
        <v>39</v>
      </c>
      <c r="J23" s="245"/>
      <c r="K23" s="245"/>
      <c r="L23" s="245"/>
      <c r="M23" s="423" t="s">
        <v>76</v>
      </c>
      <c r="N23" s="423"/>
      <c r="O23" s="423"/>
      <c r="P23" s="425">
        <f>IF(G23&gt;=100,25,IF(G23&gt;=70,20,IF(G23&gt;=50,15,IF(G23&gt;=1,10,0))))</f>
        <v>0</v>
      </c>
      <c r="Q23" s="426"/>
      <c r="R23" s="130" t="s">
        <v>77</v>
      </c>
      <c r="S23" s="308"/>
      <c r="T23" s="309"/>
      <c r="U23" s="309"/>
      <c r="V23" s="309"/>
      <c r="W23" s="309"/>
      <c r="X23" s="309"/>
      <c r="Y23" s="309"/>
      <c r="Z23" s="309"/>
      <c r="AA23" s="309"/>
      <c r="AB23" s="309"/>
      <c r="AC23" s="309"/>
      <c r="AD23" s="309"/>
      <c r="AE23" s="309"/>
      <c r="AF23" s="309"/>
      <c r="AG23" s="309"/>
      <c r="AH23" s="309"/>
      <c r="AI23" s="309"/>
      <c r="AJ23" s="310"/>
    </row>
    <row r="24" spans="1:48" ht="19.05" hidden="1" customHeight="1" x14ac:dyDescent="0.2">
      <c r="A24" s="347" t="s">
        <v>41</v>
      </c>
      <c r="B24" s="269"/>
      <c r="C24" s="270"/>
      <c r="D24" s="430" t="s">
        <v>63</v>
      </c>
      <c r="E24" s="430"/>
      <c r="F24" s="430"/>
      <c r="G24" s="15"/>
      <c r="H24" s="434" t="s">
        <v>95</v>
      </c>
      <c r="I24" s="434"/>
      <c r="J24" s="434"/>
      <c r="K24" s="434"/>
      <c r="L24" s="432"/>
      <c r="M24" s="15"/>
      <c r="N24" s="16" t="s">
        <v>64</v>
      </c>
      <c r="O24" s="53"/>
      <c r="P24" s="53"/>
      <c r="Q24" s="53"/>
      <c r="R24" s="53"/>
      <c r="S24" s="53"/>
      <c r="T24" s="53"/>
      <c r="U24" s="53"/>
      <c r="V24" s="53"/>
      <c r="W24" s="54"/>
      <c r="X24" s="15"/>
      <c r="Y24" s="434" t="s">
        <v>113</v>
      </c>
      <c r="Z24" s="434"/>
      <c r="AA24" s="434"/>
      <c r="AB24" s="434"/>
      <c r="AC24" s="434"/>
      <c r="AD24" s="434"/>
      <c r="AE24" s="434"/>
      <c r="AF24" s="434"/>
      <c r="AG24" s="434"/>
      <c r="AH24" s="434"/>
      <c r="AI24" s="434"/>
      <c r="AJ24" s="437"/>
    </row>
    <row r="25" spans="1:48" ht="19.05" hidden="1" customHeight="1" x14ac:dyDescent="0.2">
      <c r="A25" s="355" t="s">
        <v>94</v>
      </c>
      <c r="B25" s="356"/>
      <c r="C25" s="356"/>
      <c r="D25" s="431"/>
      <c r="E25" s="431"/>
      <c r="F25" s="431"/>
      <c r="G25" s="438"/>
      <c r="H25" s="438"/>
      <c r="I25" s="438"/>
      <c r="J25" s="438"/>
      <c r="K25" s="438"/>
      <c r="L25" s="438"/>
      <c r="M25" s="17" t="s">
        <v>97</v>
      </c>
      <c r="N25" s="17"/>
      <c r="O25" s="17"/>
      <c r="P25" s="17"/>
      <c r="Q25" s="17"/>
      <c r="R25" s="17"/>
      <c r="S25" s="17"/>
      <c r="T25" s="439"/>
      <c r="U25" s="440"/>
      <c r="V25" s="360" t="s">
        <v>83</v>
      </c>
      <c r="W25" s="361"/>
      <c r="X25" s="18" t="s">
        <v>75</v>
      </c>
      <c r="Y25" s="17"/>
      <c r="Z25" s="17"/>
      <c r="AA25" s="17"/>
      <c r="AB25" s="333"/>
      <c r="AC25" s="333"/>
      <c r="AD25" s="333"/>
      <c r="AE25" s="333"/>
      <c r="AF25" s="333"/>
      <c r="AG25" s="333"/>
      <c r="AH25" s="333"/>
      <c r="AI25" s="333"/>
      <c r="AJ25" s="334"/>
    </row>
    <row r="26" spans="1:48" ht="19.05" hidden="1" customHeight="1" x14ac:dyDescent="0.2">
      <c r="A26" s="335"/>
      <c r="B26" s="336"/>
      <c r="C26" s="337"/>
      <c r="D26" s="427" t="s">
        <v>90</v>
      </c>
      <c r="E26" s="427"/>
      <c r="F26" s="427"/>
      <c r="G26" s="428"/>
      <c r="H26" s="428"/>
      <c r="I26" s="428"/>
      <c r="J26" s="428"/>
      <c r="K26" s="428"/>
      <c r="L26" s="428"/>
      <c r="M26" s="427" t="s">
        <v>25</v>
      </c>
      <c r="N26" s="427"/>
      <c r="O26" s="427"/>
      <c r="P26" s="429"/>
      <c r="Q26" s="343"/>
      <c r="R26" s="135" t="s">
        <v>40</v>
      </c>
      <c r="S26" s="345" t="s">
        <v>92</v>
      </c>
      <c r="T26" s="345"/>
      <c r="U26" s="345"/>
      <c r="V26" s="345"/>
      <c r="W26" s="345"/>
      <c r="X26" s="345"/>
      <c r="Y26" s="345"/>
      <c r="Z26" s="345"/>
      <c r="AA26" s="345"/>
      <c r="AB26" s="345"/>
      <c r="AC26" s="345"/>
      <c r="AD26" s="345"/>
      <c r="AE26" s="345"/>
      <c r="AF26" s="345"/>
      <c r="AG26" s="345"/>
      <c r="AH26" s="345"/>
      <c r="AI26" s="345"/>
      <c r="AJ26" s="346"/>
    </row>
    <row r="27" spans="1:48" ht="19.05" hidden="1" customHeight="1" thickBot="1" x14ac:dyDescent="0.25">
      <c r="A27" s="184"/>
      <c r="B27" s="185"/>
      <c r="C27" s="325"/>
      <c r="D27" s="423" t="s">
        <v>38</v>
      </c>
      <c r="E27" s="423"/>
      <c r="F27" s="423"/>
      <c r="G27" s="424"/>
      <c r="H27" s="329"/>
      <c r="I27" s="297" t="s">
        <v>39</v>
      </c>
      <c r="J27" s="245"/>
      <c r="K27" s="245"/>
      <c r="L27" s="245"/>
      <c r="M27" s="423" t="s">
        <v>76</v>
      </c>
      <c r="N27" s="423"/>
      <c r="O27" s="423"/>
      <c r="P27" s="425">
        <f>IF(G27&gt;=100,25,IF(G27&gt;=70,20,IF(G27&gt;=50,15,IF(G27&gt;=1,10,0))))</f>
        <v>0</v>
      </c>
      <c r="Q27" s="426"/>
      <c r="R27" s="130" t="s">
        <v>77</v>
      </c>
      <c r="S27" s="308"/>
      <c r="T27" s="309"/>
      <c r="U27" s="309"/>
      <c r="V27" s="309"/>
      <c r="W27" s="309"/>
      <c r="X27" s="309"/>
      <c r="Y27" s="309"/>
      <c r="Z27" s="309"/>
      <c r="AA27" s="309"/>
      <c r="AB27" s="309"/>
      <c r="AC27" s="309"/>
      <c r="AD27" s="309"/>
      <c r="AE27" s="309"/>
      <c r="AF27" s="309"/>
      <c r="AG27" s="309"/>
      <c r="AH27" s="309"/>
      <c r="AI27" s="309"/>
      <c r="AJ27" s="310"/>
    </row>
    <row r="28" spans="1:48" ht="19.05" hidden="1" customHeight="1" x14ac:dyDescent="0.2">
      <c r="A28" s="347" t="s">
        <v>42</v>
      </c>
      <c r="B28" s="269"/>
      <c r="C28" s="270"/>
      <c r="D28" s="430" t="s">
        <v>63</v>
      </c>
      <c r="E28" s="430"/>
      <c r="F28" s="430"/>
      <c r="G28" s="15"/>
      <c r="H28" s="432" t="s">
        <v>95</v>
      </c>
      <c r="I28" s="433"/>
      <c r="J28" s="433"/>
      <c r="K28" s="433"/>
      <c r="L28" s="433"/>
      <c r="M28" s="15"/>
      <c r="N28" s="16" t="s">
        <v>64</v>
      </c>
      <c r="O28" s="53"/>
      <c r="P28" s="53"/>
      <c r="Q28" s="53"/>
      <c r="R28" s="53"/>
      <c r="S28" s="53"/>
      <c r="T28" s="53"/>
      <c r="U28" s="53"/>
      <c r="V28" s="53"/>
      <c r="W28" s="54"/>
      <c r="X28" s="15"/>
      <c r="Y28" s="434" t="s">
        <v>113</v>
      </c>
      <c r="Z28" s="434"/>
      <c r="AA28" s="434"/>
      <c r="AB28" s="434"/>
      <c r="AC28" s="434"/>
      <c r="AD28" s="434"/>
      <c r="AE28" s="434"/>
      <c r="AF28" s="434"/>
      <c r="AG28" s="434"/>
      <c r="AH28" s="434"/>
      <c r="AI28" s="434"/>
      <c r="AJ28" s="437"/>
    </row>
    <row r="29" spans="1:48" ht="19.05" hidden="1" customHeight="1" x14ac:dyDescent="0.2">
      <c r="A29" s="355" t="s">
        <v>94</v>
      </c>
      <c r="B29" s="356"/>
      <c r="C29" s="356"/>
      <c r="D29" s="431"/>
      <c r="E29" s="431"/>
      <c r="F29" s="431"/>
      <c r="G29" s="438"/>
      <c r="H29" s="438"/>
      <c r="I29" s="438"/>
      <c r="J29" s="438"/>
      <c r="K29" s="438"/>
      <c r="L29" s="438"/>
      <c r="M29" s="17" t="s">
        <v>97</v>
      </c>
      <c r="N29" s="17"/>
      <c r="O29" s="17"/>
      <c r="P29" s="17"/>
      <c r="Q29" s="17"/>
      <c r="R29" s="17"/>
      <c r="S29" s="17"/>
      <c r="T29" s="439"/>
      <c r="U29" s="440"/>
      <c r="V29" s="360" t="s">
        <v>83</v>
      </c>
      <c r="W29" s="361"/>
      <c r="X29" s="18" t="s">
        <v>75</v>
      </c>
      <c r="Y29" s="17"/>
      <c r="Z29" s="17"/>
      <c r="AA29" s="17"/>
      <c r="AB29" s="333"/>
      <c r="AC29" s="333"/>
      <c r="AD29" s="333"/>
      <c r="AE29" s="333"/>
      <c r="AF29" s="333"/>
      <c r="AG29" s="333"/>
      <c r="AH29" s="333"/>
      <c r="AI29" s="333"/>
      <c r="AJ29" s="334"/>
    </row>
    <row r="30" spans="1:48" ht="19.05" hidden="1" customHeight="1" x14ac:dyDescent="0.2">
      <c r="A30" s="335"/>
      <c r="B30" s="336"/>
      <c r="C30" s="337"/>
      <c r="D30" s="427" t="s">
        <v>90</v>
      </c>
      <c r="E30" s="427"/>
      <c r="F30" s="427"/>
      <c r="G30" s="428"/>
      <c r="H30" s="428"/>
      <c r="I30" s="428"/>
      <c r="J30" s="428"/>
      <c r="K30" s="428"/>
      <c r="L30" s="428"/>
      <c r="M30" s="427" t="s">
        <v>25</v>
      </c>
      <c r="N30" s="427"/>
      <c r="O30" s="427"/>
      <c r="P30" s="429"/>
      <c r="Q30" s="343"/>
      <c r="R30" s="135" t="s">
        <v>40</v>
      </c>
      <c r="S30" s="345" t="s">
        <v>92</v>
      </c>
      <c r="T30" s="345"/>
      <c r="U30" s="345"/>
      <c r="V30" s="345"/>
      <c r="W30" s="345"/>
      <c r="X30" s="345"/>
      <c r="Y30" s="345"/>
      <c r="Z30" s="345"/>
      <c r="AA30" s="345"/>
      <c r="AB30" s="345"/>
      <c r="AC30" s="345"/>
      <c r="AD30" s="345"/>
      <c r="AE30" s="345"/>
      <c r="AF30" s="345"/>
      <c r="AG30" s="345"/>
      <c r="AH30" s="345"/>
      <c r="AI30" s="345"/>
      <c r="AJ30" s="346"/>
    </row>
    <row r="31" spans="1:48" ht="19.05" hidden="1" customHeight="1" thickBot="1" x14ac:dyDescent="0.25">
      <c r="A31" s="184"/>
      <c r="B31" s="185"/>
      <c r="C31" s="325"/>
      <c r="D31" s="423" t="s">
        <v>38</v>
      </c>
      <c r="E31" s="423"/>
      <c r="F31" s="423"/>
      <c r="G31" s="424"/>
      <c r="H31" s="329"/>
      <c r="I31" s="297" t="s">
        <v>39</v>
      </c>
      <c r="J31" s="245"/>
      <c r="K31" s="245"/>
      <c r="L31" s="245"/>
      <c r="M31" s="423" t="s">
        <v>76</v>
      </c>
      <c r="N31" s="423"/>
      <c r="O31" s="423"/>
      <c r="P31" s="425">
        <f>IF(G31&gt;=100,25,IF(G31&gt;=70,20,IF(G31&gt;=50,15,IF(G31&gt;=1,10,0))))</f>
        <v>0</v>
      </c>
      <c r="Q31" s="426"/>
      <c r="R31" s="130" t="s">
        <v>77</v>
      </c>
      <c r="S31" s="308"/>
      <c r="T31" s="309"/>
      <c r="U31" s="309"/>
      <c r="V31" s="309"/>
      <c r="W31" s="309"/>
      <c r="X31" s="309"/>
      <c r="Y31" s="309"/>
      <c r="Z31" s="309"/>
      <c r="AA31" s="309"/>
      <c r="AB31" s="309"/>
      <c r="AC31" s="309"/>
      <c r="AD31" s="309"/>
      <c r="AE31" s="309"/>
      <c r="AF31" s="309"/>
      <c r="AG31" s="309"/>
      <c r="AH31" s="309"/>
      <c r="AI31" s="309"/>
      <c r="AJ31" s="310"/>
    </row>
    <row r="32" spans="1:48" ht="19.05" customHeight="1" x14ac:dyDescent="0.2">
      <c r="A32" s="5"/>
      <c r="B32" s="5"/>
      <c r="C32" s="5"/>
      <c r="D32" s="5"/>
      <c r="E32" s="5"/>
      <c r="F32" s="5"/>
      <c r="G32" s="125"/>
      <c r="H32" s="5"/>
      <c r="I32" s="5"/>
      <c r="J32" s="5"/>
      <c r="K32" s="5"/>
      <c r="L32" s="5"/>
      <c r="M32" s="5"/>
      <c r="N32" s="5"/>
      <c r="O32" s="5"/>
      <c r="P32" s="5"/>
      <c r="Q32" s="5"/>
      <c r="R32" s="5"/>
      <c r="S32" s="5"/>
      <c r="T32" s="5"/>
      <c r="U32" s="5"/>
      <c r="V32" s="5"/>
      <c r="W32" s="5"/>
      <c r="X32" s="5"/>
      <c r="Y32" s="5"/>
      <c r="Z32" s="5"/>
      <c r="AH32" s="5"/>
      <c r="AI32" s="5"/>
      <c r="AJ32" s="5"/>
    </row>
    <row r="33" spans="1:56" ht="19.05" customHeight="1" x14ac:dyDescent="0.2">
      <c r="A33" s="5" t="s">
        <v>202</v>
      </c>
      <c r="B33" s="5"/>
      <c r="C33" s="5"/>
      <c r="D33" s="5"/>
      <c r="E33" s="5"/>
      <c r="F33" s="5"/>
      <c r="G33" s="125"/>
      <c r="H33" s="5"/>
      <c r="I33" s="5"/>
      <c r="J33" s="5"/>
      <c r="K33" s="5"/>
      <c r="L33" s="5"/>
      <c r="M33" s="5"/>
      <c r="N33" s="5"/>
      <c r="O33" s="5"/>
      <c r="P33" s="5"/>
      <c r="Q33" s="5"/>
      <c r="R33" s="125"/>
      <c r="S33" s="5"/>
      <c r="T33" s="5"/>
      <c r="U33" s="5"/>
      <c r="V33" s="5"/>
      <c r="W33" s="5"/>
      <c r="X33" s="5"/>
      <c r="Y33" s="5"/>
      <c r="Z33" s="5"/>
      <c r="AB33" s="5"/>
      <c r="AC33" s="5"/>
      <c r="AD33" s="125"/>
      <c r="AH33" s="5"/>
      <c r="AI33" s="5"/>
      <c r="AJ33" s="5"/>
    </row>
    <row r="34" spans="1:56" ht="19.05" hidden="1" customHeight="1" x14ac:dyDescent="0.2">
      <c r="A34" s="347" t="s">
        <v>26</v>
      </c>
      <c r="B34" s="269"/>
      <c r="C34" s="270"/>
      <c r="D34" s="430" t="s">
        <v>63</v>
      </c>
      <c r="E34" s="430"/>
      <c r="F34" s="430"/>
      <c r="G34" s="15"/>
      <c r="H34" s="432" t="s">
        <v>96</v>
      </c>
      <c r="I34" s="433"/>
      <c r="J34" s="433"/>
      <c r="K34" s="433"/>
      <c r="L34" s="433"/>
      <c r="M34" s="15"/>
      <c r="N34" s="434" t="s">
        <v>64</v>
      </c>
      <c r="O34" s="435"/>
      <c r="P34" s="435"/>
      <c r="Q34" s="435"/>
      <c r="R34" s="435"/>
      <c r="S34" s="435"/>
      <c r="T34" s="435"/>
      <c r="U34" s="435"/>
      <c r="V34" s="435"/>
      <c r="W34" s="436"/>
      <c r="X34" s="15"/>
      <c r="Y34" s="434" t="s">
        <v>113</v>
      </c>
      <c r="Z34" s="434"/>
      <c r="AA34" s="434"/>
      <c r="AB34" s="434"/>
      <c r="AC34" s="434"/>
      <c r="AD34" s="434"/>
      <c r="AE34" s="434"/>
      <c r="AF34" s="434"/>
      <c r="AG34" s="434"/>
      <c r="AH34" s="434"/>
      <c r="AI34" s="434"/>
      <c r="AJ34" s="437"/>
    </row>
    <row r="35" spans="1:56" ht="19.05" hidden="1" customHeight="1" x14ac:dyDescent="0.2">
      <c r="A35" s="355" t="s">
        <v>111</v>
      </c>
      <c r="B35" s="356"/>
      <c r="C35" s="356"/>
      <c r="D35" s="431"/>
      <c r="E35" s="431"/>
      <c r="F35" s="431"/>
      <c r="G35" s="438"/>
      <c r="H35" s="438"/>
      <c r="I35" s="438"/>
      <c r="J35" s="438"/>
      <c r="K35" s="438"/>
      <c r="L35" s="438"/>
      <c r="M35" s="17" t="s">
        <v>97</v>
      </c>
      <c r="N35" s="17"/>
      <c r="O35" s="17"/>
      <c r="P35" s="17"/>
      <c r="Q35" s="17"/>
      <c r="R35" s="17"/>
      <c r="S35" s="17"/>
      <c r="T35" s="441"/>
      <c r="U35" s="442"/>
      <c r="V35" s="356" t="s">
        <v>83</v>
      </c>
      <c r="W35" s="357"/>
      <c r="X35" s="18" t="s">
        <v>75</v>
      </c>
      <c r="Y35" s="17"/>
      <c r="Z35" s="17"/>
      <c r="AA35" s="17"/>
      <c r="AB35" s="333"/>
      <c r="AC35" s="333"/>
      <c r="AD35" s="333"/>
      <c r="AE35" s="333"/>
      <c r="AF35" s="333"/>
      <c r="AG35" s="333"/>
      <c r="AH35" s="333"/>
      <c r="AI35" s="333"/>
      <c r="AJ35" s="334"/>
    </row>
    <row r="36" spans="1:56" ht="19.05" hidden="1" customHeight="1" x14ac:dyDescent="0.2">
      <c r="A36" s="335" t="str">
        <f>IF(A22="更新","当該事業",IF(A22="継続利用","継続利用",""))</f>
        <v/>
      </c>
      <c r="B36" s="336"/>
      <c r="C36" s="337"/>
      <c r="D36" s="427" t="s">
        <v>90</v>
      </c>
      <c r="E36" s="427"/>
      <c r="F36" s="427"/>
      <c r="G36" s="428"/>
      <c r="H36" s="428"/>
      <c r="I36" s="428"/>
      <c r="J36" s="428"/>
      <c r="K36" s="428"/>
      <c r="L36" s="428"/>
      <c r="M36" s="427" t="s">
        <v>25</v>
      </c>
      <c r="N36" s="427"/>
      <c r="O36" s="427"/>
      <c r="P36" s="429"/>
      <c r="Q36" s="343"/>
      <c r="R36" s="135" t="s">
        <v>40</v>
      </c>
      <c r="S36" s="345" t="s">
        <v>93</v>
      </c>
      <c r="T36" s="345"/>
      <c r="U36" s="345"/>
      <c r="V36" s="345"/>
      <c r="W36" s="345"/>
      <c r="X36" s="345"/>
      <c r="Y36" s="345"/>
      <c r="Z36" s="345"/>
      <c r="AA36" s="345"/>
      <c r="AB36" s="345"/>
      <c r="AC36" s="345"/>
      <c r="AD36" s="345"/>
      <c r="AE36" s="345"/>
      <c r="AF36" s="345"/>
      <c r="AG36" s="345"/>
      <c r="AH36" s="345"/>
      <c r="AI36" s="345"/>
      <c r="AJ36" s="346"/>
      <c r="AK36" s="19"/>
    </row>
    <row r="37" spans="1:56" ht="19.05" hidden="1" customHeight="1" thickBot="1" x14ac:dyDescent="0.25">
      <c r="A37" s="184"/>
      <c r="B37" s="185"/>
      <c r="C37" s="325"/>
      <c r="D37" s="423" t="s">
        <v>38</v>
      </c>
      <c r="E37" s="423"/>
      <c r="F37" s="423"/>
      <c r="G37" s="424"/>
      <c r="H37" s="329"/>
      <c r="I37" s="297" t="s">
        <v>39</v>
      </c>
      <c r="J37" s="245"/>
      <c r="K37" s="245"/>
      <c r="L37" s="245"/>
      <c r="M37" s="423" t="s">
        <v>76</v>
      </c>
      <c r="N37" s="423"/>
      <c r="O37" s="423"/>
      <c r="P37" s="425">
        <f>IF(G37&gt;=100,25,IF(G37&gt;=70,20,IF(G37&gt;=50,15,IF(G37&gt;=1,10,0))))</f>
        <v>0</v>
      </c>
      <c r="Q37" s="426"/>
      <c r="R37" s="130" t="s">
        <v>77</v>
      </c>
      <c r="S37" s="308"/>
      <c r="T37" s="309"/>
      <c r="U37" s="309"/>
      <c r="V37" s="309"/>
      <c r="W37" s="309"/>
      <c r="X37" s="309"/>
      <c r="Y37" s="309"/>
      <c r="Z37" s="309"/>
      <c r="AA37" s="309"/>
      <c r="AB37" s="309"/>
      <c r="AC37" s="309"/>
      <c r="AD37" s="309"/>
      <c r="AE37" s="309"/>
      <c r="AF37" s="309"/>
      <c r="AG37" s="309"/>
      <c r="AH37" s="309"/>
      <c r="AI37" s="309"/>
      <c r="AJ37" s="310"/>
    </row>
    <row r="38" spans="1:56" ht="19.05" hidden="1" customHeight="1" x14ac:dyDescent="0.2">
      <c r="A38" s="347" t="s">
        <v>41</v>
      </c>
      <c r="B38" s="269"/>
      <c r="C38" s="270"/>
      <c r="D38" s="430" t="s">
        <v>63</v>
      </c>
      <c r="E38" s="430"/>
      <c r="F38" s="430"/>
      <c r="G38" s="15"/>
      <c r="H38" s="432" t="s">
        <v>96</v>
      </c>
      <c r="I38" s="433"/>
      <c r="J38" s="433"/>
      <c r="K38" s="433"/>
      <c r="L38" s="433"/>
      <c r="M38" s="15"/>
      <c r="N38" s="434" t="s">
        <v>64</v>
      </c>
      <c r="O38" s="435"/>
      <c r="P38" s="435"/>
      <c r="Q38" s="435"/>
      <c r="R38" s="435"/>
      <c r="S38" s="435"/>
      <c r="T38" s="435"/>
      <c r="U38" s="435"/>
      <c r="V38" s="435"/>
      <c r="W38" s="436"/>
      <c r="X38" s="15"/>
      <c r="Y38" s="434" t="s">
        <v>113</v>
      </c>
      <c r="Z38" s="434"/>
      <c r="AA38" s="434"/>
      <c r="AB38" s="434"/>
      <c r="AC38" s="434"/>
      <c r="AD38" s="434"/>
      <c r="AE38" s="434"/>
      <c r="AF38" s="434"/>
      <c r="AG38" s="434"/>
      <c r="AH38" s="434"/>
      <c r="AI38" s="434"/>
      <c r="AJ38" s="437"/>
    </row>
    <row r="39" spans="1:56" ht="19.05" hidden="1" customHeight="1" x14ac:dyDescent="0.2">
      <c r="A39" s="355" t="s">
        <v>111</v>
      </c>
      <c r="B39" s="356"/>
      <c r="C39" s="356"/>
      <c r="D39" s="431"/>
      <c r="E39" s="431"/>
      <c r="F39" s="431"/>
      <c r="G39" s="438"/>
      <c r="H39" s="438"/>
      <c r="I39" s="438"/>
      <c r="J39" s="438"/>
      <c r="K39" s="438"/>
      <c r="L39" s="438"/>
      <c r="M39" s="17" t="s">
        <v>97</v>
      </c>
      <c r="N39" s="17"/>
      <c r="O39" s="17"/>
      <c r="P39" s="17"/>
      <c r="Q39" s="17"/>
      <c r="R39" s="17"/>
      <c r="S39" s="17"/>
      <c r="T39" s="439"/>
      <c r="U39" s="440"/>
      <c r="V39" s="360" t="s">
        <v>83</v>
      </c>
      <c r="W39" s="361"/>
      <c r="X39" s="18" t="s">
        <v>75</v>
      </c>
      <c r="Y39" s="17"/>
      <c r="Z39" s="17"/>
      <c r="AA39" s="17"/>
      <c r="AB39" s="333"/>
      <c r="AC39" s="333"/>
      <c r="AD39" s="333"/>
      <c r="AE39" s="333"/>
      <c r="AF39" s="333"/>
      <c r="AG39" s="333"/>
      <c r="AH39" s="333"/>
      <c r="AI39" s="333"/>
      <c r="AJ39" s="334"/>
    </row>
    <row r="40" spans="1:56" ht="19.05" hidden="1" customHeight="1" x14ac:dyDescent="0.2">
      <c r="A40" s="335" t="str">
        <f>IF(A26="更新","当該事業",IF(A26="継続利用","継続利用",""))</f>
        <v/>
      </c>
      <c r="B40" s="336"/>
      <c r="C40" s="337"/>
      <c r="D40" s="427" t="s">
        <v>90</v>
      </c>
      <c r="E40" s="427"/>
      <c r="F40" s="427"/>
      <c r="G40" s="428"/>
      <c r="H40" s="428"/>
      <c r="I40" s="428"/>
      <c r="J40" s="428"/>
      <c r="K40" s="428"/>
      <c r="L40" s="428"/>
      <c r="M40" s="427" t="s">
        <v>25</v>
      </c>
      <c r="N40" s="427"/>
      <c r="O40" s="427"/>
      <c r="P40" s="429"/>
      <c r="Q40" s="343"/>
      <c r="R40" s="135" t="s">
        <v>40</v>
      </c>
      <c r="S40" s="345" t="s">
        <v>93</v>
      </c>
      <c r="T40" s="345"/>
      <c r="U40" s="345"/>
      <c r="V40" s="345"/>
      <c r="W40" s="345"/>
      <c r="X40" s="345"/>
      <c r="Y40" s="345"/>
      <c r="Z40" s="345"/>
      <c r="AA40" s="345"/>
      <c r="AB40" s="345"/>
      <c r="AC40" s="345"/>
      <c r="AD40" s="345"/>
      <c r="AE40" s="345"/>
      <c r="AF40" s="345"/>
      <c r="AG40" s="345"/>
      <c r="AH40" s="345"/>
      <c r="AI40" s="345"/>
      <c r="AJ40" s="346"/>
    </row>
    <row r="41" spans="1:56" ht="19.05" hidden="1" customHeight="1" thickBot="1" x14ac:dyDescent="0.25">
      <c r="A41" s="184"/>
      <c r="B41" s="185"/>
      <c r="C41" s="325"/>
      <c r="D41" s="423" t="s">
        <v>38</v>
      </c>
      <c r="E41" s="423"/>
      <c r="F41" s="423"/>
      <c r="G41" s="424"/>
      <c r="H41" s="329"/>
      <c r="I41" s="297" t="s">
        <v>39</v>
      </c>
      <c r="J41" s="245"/>
      <c r="K41" s="245"/>
      <c r="L41" s="245"/>
      <c r="M41" s="423" t="s">
        <v>76</v>
      </c>
      <c r="N41" s="423"/>
      <c r="O41" s="423"/>
      <c r="P41" s="425">
        <f>IF(G41&gt;=100,25,IF(G41&gt;=70,20,IF(G41&gt;=50,15,IF(G41&gt;=1,10,0))))</f>
        <v>0</v>
      </c>
      <c r="Q41" s="426"/>
      <c r="R41" s="130" t="s">
        <v>77</v>
      </c>
      <c r="S41" s="308"/>
      <c r="T41" s="309"/>
      <c r="U41" s="309"/>
      <c r="V41" s="309"/>
      <c r="W41" s="309"/>
      <c r="X41" s="309"/>
      <c r="Y41" s="309"/>
      <c r="Z41" s="309"/>
      <c r="AA41" s="309"/>
      <c r="AB41" s="309"/>
      <c r="AC41" s="309"/>
      <c r="AD41" s="309"/>
      <c r="AE41" s="309"/>
      <c r="AF41" s="309"/>
      <c r="AG41" s="309"/>
      <c r="AH41" s="309"/>
      <c r="AI41" s="309"/>
      <c r="AJ41" s="310"/>
    </row>
    <row r="42" spans="1:56" ht="19.05" hidden="1" customHeight="1" x14ac:dyDescent="0.2">
      <c r="A42" s="347" t="s">
        <v>42</v>
      </c>
      <c r="B42" s="269"/>
      <c r="C42" s="270"/>
      <c r="D42" s="430" t="s">
        <v>63</v>
      </c>
      <c r="E42" s="430"/>
      <c r="F42" s="430"/>
      <c r="G42" s="15"/>
      <c r="H42" s="432" t="s">
        <v>96</v>
      </c>
      <c r="I42" s="433"/>
      <c r="J42" s="433"/>
      <c r="K42" s="433"/>
      <c r="L42" s="433"/>
      <c r="M42" s="15"/>
      <c r="N42" s="434" t="s">
        <v>64</v>
      </c>
      <c r="O42" s="435"/>
      <c r="P42" s="435"/>
      <c r="Q42" s="435"/>
      <c r="R42" s="435"/>
      <c r="S42" s="435"/>
      <c r="T42" s="435"/>
      <c r="U42" s="435"/>
      <c r="V42" s="435"/>
      <c r="W42" s="436"/>
      <c r="X42" s="15"/>
      <c r="Y42" s="434" t="s">
        <v>113</v>
      </c>
      <c r="Z42" s="434"/>
      <c r="AA42" s="434"/>
      <c r="AB42" s="434"/>
      <c r="AC42" s="434"/>
      <c r="AD42" s="434"/>
      <c r="AE42" s="434"/>
      <c r="AF42" s="434"/>
      <c r="AG42" s="434"/>
      <c r="AH42" s="434"/>
      <c r="AI42" s="434"/>
      <c r="AJ42" s="437"/>
    </row>
    <row r="43" spans="1:56" ht="19.05" hidden="1" customHeight="1" x14ac:dyDescent="0.2">
      <c r="A43" s="355" t="s">
        <v>111</v>
      </c>
      <c r="B43" s="356"/>
      <c r="C43" s="356"/>
      <c r="D43" s="431"/>
      <c r="E43" s="431"/>
      <c r="F43" s="431"/>
      <c r="G43" s="438"/>
      <c r="H43" s="438"/>
      <c r="I43" s="438"/>
      <c r="J43" s="438"/>
      <c r="K43" s="438"/>
      <c r="L43" s="438"/>
      <c r="M43" s="17" t="s">
        <v>97</v>
      </c>
      <c r="N43" s="17"/>
      <c r="O43" s="17"/>
      <c r="P43" s="17"/>
      <c r="Q43" s="17"/>
      <c r="R43" s="17"/>
      <c r="S43" s="17"/>
      <c r="T43" s="439"/>
      <c r="U43" s="440"/>
      <c r="V43" s="360" t="s">
        <v>83</v>
      </c>
      <c r="W43" s="361"/>
      <c r="X43" s="18" t="s">
        <v>75</v>
      </c>
      <c r="Y43" s="17"/>
      <c r="Z43" s="17"/>
      <c r="AA43" s="17"/>
      <c r="AB43" s="333"/>
      <c r="AC43" s="333"/>
      <c r="AD43" s="333"/>
      <c r="AE43" s="333"/>
      <c r="AF43" s="333"/>
      <c r="AG43" s="333"/>
      <c r="AH43" s="333"/>
      <c r="AI43" s="333"/>
      <c r="AJ43" s="334"/>
    </row>
    <row r="44" spans="1:56" ht="19.05" hidden="1" customHeight="1" x14ac:dyDescent="0.2">
      <c r="A44" s="335" t="str">
        <f>IF(A30="更新","当該事業",IF(A30="継続利用","継続利用",""))</f>
        <v/>
      </c>
      <c r="B44" s="336"/>
      <c r="C44" s="337"/>
      <c r="D44" s="427" t="s">
        <v>90</v>
      </c>
      <c r="E44" s="427"/>
      <c r="F44" s="427"/>
      <c r="G44" s="428"/>
      <c r="H44" s="428"/>
      <c r="I44" s="428"/>
      <c r="J44" s="428"/>
      <c r="K44" s="428"/>
      <c r="L44" s="428"/>
      <c r="M44" s="427" t="s">
        <v>25</v>
      </c>
      <c r="N44" s="427"/>
      <c r="O44" s="427"/>
      <c r="P44" s="429"/>
      <c r="Q44" s="343"/>
      <c r="R44" s="135" t="s">
        <v>40</v>
      </c>
      <c r="S44" s="345" t="s">
        <v>93</v>
      </c>
      <c r="T44" s="345"/>
      <c r="U44" s="345"/>
      <c r="V44" s="345"/>
      <c r="W44" s="345"/>
      <c r="X44" s="345"/>
      <c r="Y44" s="345"/>
      <c r="Z44" s="345"/>
      <c r="AA44" s="345"/>
      <c r="AB44" s="345"/>
      <c r="AC44" s="345"/>
      <c r="AD44" s="345"/>
      <c r="AE44" s="345"/>
      <c r="AF44" s="345"/>
      <c r="AG44" s="345"/>
      <c r="AH44" s="345"/>
      <c r="AI44" s="345"/>
      <c r="AJ44" s="346"/>
    </row>
    <row r="45" spans="1:56" ht="19.05" hidden="1" customHeight="1" thickBot="1" x14ac:dyDescent="0.25">
      <c r="A45" s="184"/>
      <c r="B45" s="185"/>
      <c r="C45" s="325"/>
      <c r="D45" s="423" t="s">
        <v>38</v>
      </c>
      <c r="E45" s="423"/>
      <c r="F45" s="423"/>
      <c r="G45" s="424"/>
      <c r="H45" s="329"/>
      <c r="I45" s="297" t="s">
        <v>39</v>
      </c>
      <c r="J45" s="245"/>
      <c r="K45" s="245"/>
      <c r="L45" s="245"/>
      <c r="M45" s="423" t="s">
        <v>76</v>
      </c>
      <c r="N45" s="423"/>
      <c r="O45" s="423"/>
      <c r="P45" s="425">
        <f>IF(G45&gt;=100,25,IF(G45&gt;=70,20,IF(G45&gt;=50,15,IF(G45&gt;=1,10,0))))</f>
        <v>0</v>
      </c>
      <c r="Q45" s="426"/>
      <c r="R45" s="130" t="s">
        <v>77</v>
      </c>
      <c r="S45" s="308"/>
      <c r="T45" s="309"/>
      <c r="U45" s="309"/>
      <c r="V45" s="309"/>
      <c r="W45" s="309"/>
      <c r="X45" s="309"/>
      <c r="Y45" s="309"/>
      <c r="Z45" s="309"/>
      <c r="AA45" s="309"/>
      <c r="AB45" s="309"/>
      <c r="AC45" s="309"/>
      <c r="AD45" s="309"/>
      <c r="AE45" s="309"/>
      <c r="AF45" s="309"/>
      <c r="AG45" s="309"/>
      <c r="AH45" s="309"/>
      <c r="AI45" s="309"/>
      <c r="AJ45" s="310"/>
      <c r="AL45" s="19"/>
      <c r="AM45" s="19"/>
      <c r="AN45" s="19"/>
      <c r="AO45" s="19"/>
      <c r="AP45" s="19"/>
      <c r="AQ45" s="19"/>
      <c r="AR45" s="19"/>
      <c r="AS45" s="19"/>
      <c r="AT45" s="19"/>
      <c r="AU45" s="19"/>
      <c r="AV45" s="19"/>
      <c r="AW45" s="19"/>
      <c r="AX45" s="19"/>
      <c r="AY45" s="19"/>
      <c r="AZ45" s="19"/>
      <c r="BA45" s="19"/>
      <c r="BB45" s="19"/>
      <c r="BC45" s="19"/>
      <c r="BD45" s="19"/>
    </row>
    <row r="46" spans="1:56" ht="19.05" customHeight="1" x14ac:dyDescent="0.2">
      <c r="A46" s="5"/>
      <c r="B46" s="5"/>
      <c r="C46" s="5"/>
      <c r="D46" s="5"/>
      <c r="E46" s="5"/>
      <c r="F46" s="5"/>
      <c r="G46" s="125"/>
      <c r="H46" s="5"/>
      <c r="I46" s="5"/>
      <c r="J46" s="5"/>
      <c r="K46" s="5"/>
      <c r="L46" s="5"/>
      <c r="M46" s="5"/>
      <c r="N46" s="5"/>
      <c r="O46" s="5"/>
      <c r="P46" s="5"/>
      <c r="Q46" s="5"/>
      <c r="R46" s="5"/>
      <c r="S46" s="5"/>
      <c r="T46" s="5"/>
      <c r="U46" s="5"/>
      <c r="V46" s="5"/>
      <c r="W46" s="5"/>
      <c r="X46" s="5"/>
      <c r="Y46" s="5"/>
      <c r="Z46" s="5"/>
      <c r="AH46" s="5"/>
      <c r="AI46" s="5"/>
      <c r="AJ46" s="5"/>
    </row>
    <row r="47" spans="1:56" ht="19.05" customHeight="1" thickBot="1" x14ac:dyDescent="0.25">
      <c r="A47" s="5" t="s">
        <v>203</v>
      </c>
      <c r="B47" s="5"/>
      <c r="C47" s="5"/>
      <c r="D47" s="5"/>
      <c r="E47" s="5"/>
      <c r="F47" s="5"/>
      <c r="G47" s="125"/>
      <c r="H47" s="5"/>
      <c r="I47" s="5"/>
      <c r="J47" s="5"/>
      <c r="K47" s="5"/>
      <c r="L47" s="5"/>
      <c r="M47" s="5"/>
      <c r="N47" s="5"/>
      <c r="O47" s="5"/>
      <c r="P47" s="5"/>
      <c r="Q47" s="5"/>
      <c r="R47" s="5"/>
      <c r="S47" s="5"/>
      <c r="T47" s="5"/>
      <c r="U47" s="5"/>
      <c r="V47" s="5"/>
      <c r="W47" s="5"/>
      <c r="X47" s="5"/>
      <c r="Y47" s="5"/>
      <c r="Z47" s="5"/>
      <c r="AH47" s="5"/>
      <c r="AI47" s="5"/>
      <c r="AJ47" s="5"/>
    </row>
    <row r="48" spans="1:56" ht="19.05" customHeight="1" x14ac:dyDescent="0.2">
      <c r="A48" s="311" t="s">
        <v>65</v>
      </c>
      <c r="B48" s="312"/>
      <c r="C48" s="312"/>
      <c r="D48" s="312"/>
      <c r="E48" s="312"/>
      <c r="F48" s="312"/>
      <c r="G48" s="315" t="s">
        <v>122</v>
      </c>
      <c r="H48" s="315"/>
      <c r="I48" s="316"/>
      <c r="J48" s="319" t="s">
        <v>204</v>
      </c>
      <c r="K48" s="320"/>
      <c r="L48" s="320"/>
      <c r="M48" s="320"/>
      <c r="N48" s="320"/>
      <c r="O48" s="320"/>
      <c r="P48" s="320"/>
      <c r="Q48" s="320"/>
      <c r="R48" s="321"/>
      <c r="S48" s="292" t="s">
        <v>205</v>
      </c>
      <c r="T48" s="320"/>
      <c r="U48" s="320"/>
      <c r="V48" s="320"/>
      <c r="W48" s="320"/>
      <c r="X48" s="320"/>
      <c r="Y48" s="320"/>
      <c r="Z48" s="320"/>
      <c r="AA48" s="290"/>
      <c r="AB48" s="322" t="s">
        <v>206</v>
      </c>
      <c r="AC48" s="323"/>
      <c r="AD48" s="323"/>
      <c r="AE48" s="323"/>
      <c r="AF48" s="323"/>
      <c r="AG48" s="323"/>
      <c r="AH48" s="323"/>
      <c r="AI48" s="323"/>
      <c r="AJ48" s="324"/>
    </row>
    <row r="49" spans="1:66" ht="19.05" customHeight="1" x14ac:dyDescent="0.2">
      <c r="A49" s="313"/>
      <c r="B49" s="314"/>
      <c r="C49" s="314"/>
      <c r="D49" s="314"/>
      <c r="E49" s="314"/>
      <c r="F49" s="314"/>
      <c r="G49" s="317"/>
      <c r="H49" s="317"/>
      <c r="I49" s="318"/>
      <c r="J49" s="304" t="s">
        <v>114</v>
      </c>
      <c r="K49" s="305"/>
      <c r="L49" s="305"/>
      <c r="M49" s="301" t="s">
        <v>115</v>
      </c>
      <c r="N49" s="302"/>
      <c r="O49" s="302"/>
      <c r="P49" s="301" t="s">
        <v>123</v>
      </c>
      <c r="Q49" s="302"/>
      <c r="R49" s="307"/>
      <c r="S49" s="304" t="s">
        <v>114</v>
      </c>
      <c r="T49" s="305"/>
      <c r="U49" s="305"/>
      <c r="V49" s="301" t="s">
        <v>115</v>
      </c>
      <c r="W49" s="302"/>
      <c r="X49" s="302"/>
      <c r="Y49" s="301" t="s">
        <v>123</v>
      </c>
      <c r="Z49" s="302"/>
      <c r="AA49" s="303"/>
      <c r="AB49" s="304" t="s">
        <v>114</v>
      </c>
      <c r="AC49" s="305"/>
      <c r="AD49" s="305"/>
      <c r="AE49" s="301" t="s">
        <v>115</v>
      </c>
      <c r="AF49" s="302"/>
      <c r="AG49" s="302"/>
      <c r="AH49" s="301" t="s">
        <v>123</v>
      </c>
      <c r="AI49" s="302"/>
      <c r="AJ49" s="307"/>
    </row>
    <row r="50" spans="1:66" ht="19.05" customHeight="1" x14ac:dyDescent="0.2">
      <c r="A50" s="313"/>
      <c r="B50" s="314"/>
      <c r="C50" s="314"/>
      <c r="D50" s="314"/>
      <c r="E50" s="314"/>
      <c r="F50" s="314"/>
      <c r="G50" s="317"/>
      <c r="H50" s="317"/>
      <c r="I50" s="318"/>
      <c r="J50" s="306"/>
      <c r="K50" s="305"/>
      <c r="L50" s="305"/>
      <c r="M50" s="302"/>
      <c r="N50" s="302"/>
      <c r="O50" s="302"/>
      <c r="P50" s="302"/>
      <c r="Q50" s="302"/>
      <c r="R50" s="307"/>
      <c r="S50" s="306"/>
      <c r="T50" s="305"/>
      <c r="U50" s="305"/>
      <c r="V50" s="302"/>
      <c r="W50" s="302"/>
      <c r="X50" s="302"/>
      <c r="Y50" s="302"/>
      <c r="Z50" s="302"/>
      <c r="AA50" s="303"/>
      <c r="AB50" s="306"/>
      <c r="AC50" s="305"/>
      <c r="AD50" s="305"/>
      <c r="AE50" s="302"/>
      <c r="AF50" s="302"/>
      <c r="AG50" s="302"/>
      <c r="AH50" s="302"/>
      <c r="AI50" s="302"/>
      <c r="AJ50" s="307"/>
    </row>
    <row r="51" spans="1:66" ht="19.05" customHeight="1" x14ac:dyDescent="0.2">
      <c r="A51" s="299" t="s">
        <v>66</v>
      </c>
      <c r="B51" s="300"/>
      <c r="C51" s="300"/>
      <c r="D51" s="300"/>
      <c r="E51" s="300"/>
      <c r="F51" s="300"/>
      <c r="G51" s="220">
        <v>13</v>
      </c>
      <c r="H51" s="221"/>
      <c r="I51" s="20" t="s">
        <v>74</v>
      </c>
      <c r="J51" s="215"/>
      <c r="K51" s="174"/>
      <c r="L51" s="134" t="s">
        <v>15</v>
      </c>
      <c r="M51" s="242"/>
      <c r="N51" s="174"/>
      <c r="O51" s="134" t="s">
        <v>15</v>
      </c>
      <c r="P51" s="175">
        <f>(J51+M51)*G51</f>
        <v>0</v>
      </c>
      <c r="Q51" s="176"/>
      <c r="R51" s="20" t="s">
        <v>15</v>
      </c>
      <c r="S51" s="422"/>
      <c r="T51" s="421"/>
      <c r="U51" s="134" t="s">
        <v>15</v>
      </c>
      <c r="V51" s="174"/>
      <c r="W51" s="421"/>
      <c r="X51" s="134" t="s">
        <v>15</v>
      </c>
      <c r="Y51" s="175">
        <f t="shared" ref="Y51:Y61" si="0">(S51+V51)*G51</f>
        <v>0</v>
      </c>
      <c r="Z51" s="176"/>
      <c r="AA51" s="133" t="s">
        <v>15</v>
      </c>
      <c r="AB51" s="177">
        <f t="shared" ref="AB51:AB62" si="1">S51-J51</f>
        <v>0</v>
      </c>
      <c r="AC51" s="176"/>
      <c r="AD51" s="42" t="s">
        <v>15</v>
      </c>
      <c r="AE51" s="175">
        <f t="shared" ref="AE51:AE62" si="2">V51-M51</f>
        <v>0</v>
      </c>
      <c r="AF51" s="176"/>
      <c r="AG51" s="42" t="s">
        <v>15</v>
      </c>
      <c r="AH51" s="175">
        <f t="shared" ref="AH51:AH62" si="3">(AB51+AE51)*G51</f>
        <v>0</v>
      </c>
      <c r="AI51" s="176"/>
      <c r="AJ51" s="43" t="s">
        <v>15</v>
      </c>
    </row>
    <row r="52" spans="1:66" ht="19.05" customHeight="1" x14ac:dyDescent="0.2">
      <c r="A52" s="299" t="s">
        <v>67</v>
      </c>
      <c r="B52" s="300"/>
      <c r="C52" s="300"/>
      <c r="D52" s="300"/>
      <c r="E52" s="300"/>
      <c r="F52" s="300"/>
      <c r="G52" s="220">
        <v>17</v>
      </c>
      <c r="H52" s="221"/>
      <c r="I52" s="20" t="s">
        <v>74</v>
      </c>
      <c r="J52" s="215"/>
      <c r="K52" s="174"/>
      <c r="L52" s="134" t="s">
        <v>15</v>
      </c>
      <c r="M52" s="242"/>
      <c r="N52" s="174"/>
      <c r="O52" s="134" t="s">
        <v>15</v>
      </c>
      <c r="P52" s="175">
        <f t="shared" ref="P52:P62" si="4">(J52+M52)*G52</f>
        <v>0</v>
      </c>
      <c r="Q52" s="176"/>
      <c r="R52" s="20" t="s">
        <v>15</v>
      </c>
      <c r="S52" s="422"/>
      <c r="T52" s="421"/>
      <c r="U52" s="134" t="s">
        <v>15</v>
      </c>
      <c r="V52" s="174"/>
      <c r="W52" s="421"/>
      <c r="X52" s="134" t="s">
        <v>15</v>
      </c>
      <c r="Y52" s="175">
        <f>(S52+V52)*G52</f>
        <v>0</v>
      </c>
      <c r="Z52" s="176"/>
      <c r="AA52" s="133" t="s">
        <v>15</v>
      </c>
      <c r="AB52" s="177">
        <f t="shared" si="1"/>
        <v>0</v>
      </c>
      <c r="AC52" s="176"/>
      <c r="AD52" s="42" t="s">
        <v>15</v>
      </c>
      <c r="AE52" s="175">
        <f t="shared" si="2"/>
        <v>0</v>
      </c>
      <c r="AF52" s="176"/>
      <c r="AG52" s="42" t="s">
        <v>15</v>
      </c>
      <c r="AH52" s="175">
        <f t="shared" si="3"/>
        <v>0</v>
      </c>
      <c r="AI52" s="176"/>
      <c r="AJ52" s="43" t="s">
        <v>15</v>
      </c>
    </row>
    <row r="53" spans="1:66" ht="19.05" customHeight="1" x14ac:dyDescent="0.2">
      <c r="A53" s="299" t="s">
        <v>68</v>
      </c>
      <c r="B53" s="300"/>
      <c r="C53" s="300"/>
      <c r="D53" s="300"/>
      <c r="E53" s="300"/>
      <c r="F53" s="300"/>
      <c r="G53" s="220">
        <v>9</v>
      </c>
      <c r="H53" s="221"/>
      <c r="I53" s="20" t="s">
        <v>74</v>
      </c>
      <c r="J53" s="215"/>
      <c r="K53" s="174"/>
      <c r="L53" s="134" t="s">
        <v>15</v>
      </c>
      <c r="M53" s="242"/>
      <c r="N53" s="174"/>
      <c r="O53" s="134" t="s">
        <v>15</v>
      </c>
      <c r="P53" s="175">
        <f t="shared" si="4"/>
        <v>0</v>
      </c>
      <c r="Q53" s="176"/>
      <c r="R53" s="20" t="s">
        <v>15</v>
      </c>
      <c r="S53" s="422"/>
      <c r="T53" s="421"/>
      <c r="U53" s="134" t="s">
        <v>15</v>
      </c>
      <c r="V53" s="174"/>
      <c r="W53" s="421"/>
      <c r="X53" s="134" t="s">
        <v>15</v>
      </c>
      <c r="Y53" s="175">
        <f t="shared" si="0"/>
        <v>0</v>
      </c>
      <c r="Z53" s="176"/>
      <c r="AA53" s="133" t="s">
        <v>15</v>
      </c>
      <c r="AB53" s="177">
        <f t="shared" si="1"/>
        <v>0</v>
      </c>
      <c r="AC53" s="176"/>
      <c r="AD53" s="42" t="s">
        <v>15</v>
      </c>
      <c r="AE53" s="175">
        <f t="shared" si="2"/>
        <v>0</v>
      </c>
      <c r="AF53" s="176"/>
      <c r="AG53" s="42" t="s">
        <v>15</v>
      </c>
      <c r="AH53" s="175">
        <f t="shared" si="3"/>
        <v>0</v>
      </c>
      <c r="AI53" s="176"/>
      <c r="AJ53" s="43" t="s">
        <v>15</v>
      </c>
    </row>
    <row r="54" spans="1:66" ht="19.05" customHeight="1" x14ac:dyDescent="0.2">
      <c r="A54" s="299" t="s">
        <v>116</v>
      </c>
      <c r="B54" s="300"/>
      <c r="C54" s="300"/>
      <c r="D54" s="300"/>
      <c r="E54" s="300"/>
      <c r="F54" s="300"/>
      <c r="G54" s="220">
        <v>7</v>
      </c>
      <c r="H54" s="221"/>
      <c r="I54" s="20" t="s">
        <v>74</v>
      </c>
      <c r="J54" s="215"/>
      <c r="K54" s="174"/>
      <c r="L54" s="134" t="s">
        <v>15</v>
      </c>
      <c r="M54" s="242"/>
      <c r="N54" s="174"/>
      <c r="O54" s="134" t="s">
        <v>15</v>
      </c>
      <c r="P54" s="175">
        <f>(J54+M54)*G54</f>
        <v>0</v>
      </c>
      <c r="Q54" s="176"/>
      <c r="R54" s="20" t="s">
        <v>15</v>
      </c>
      <c r="S54" s="422"/>
      <c r="T54" s="421"/>
      <c r="U54" s="134" t="s">
        <v>15</v>
      </c>
      <c r="V54" s="174"/>
      <c r="W54" s="421"/>
      <c r="X54" s="134" t="s">
        <v>15</v>
      </c>
      <c r="Y54" s="175">
        <f t="shared" si="0"/>
        <v>0</v>
      </c>
      <c r="Z54" s="176"/>
      <c r="AA54" s="133" t="s">
        <v>15</v>
      </c>
      <c r="AB54" s="177">
        <f t="shared" si="1"/>
        <v>0</v>
      </c>
      <c r="AC54" s="176"/>
      <c r="AD54" s="42" t="s">
        <v>15</v>
      </c>
      <c r="AE54" s="175">
        <f t="shared" si="2"/>
        <v>0</v>
      </c>
      <c r="AF54" s="176"/>
      <c r="AG54" s="42" t="s">
        <v>15</v>
      </c>
      <c r="AH54" s="175">
        <f t="shared" si="3"/>
        <v>0</v>
      </c>
      <c r="AI54" s="176"/>
      <c r="AJ54" s="43" t="s">
        <v>15</v>
      </c>
    </row>
    <row r="55" spans="1:66" ht="19.05" customHeight="1" x14ac:dyDescent="0.2">
      <c r="A55" s="299" t="s">
        <v>69</v>
      </c>
      <c r="B55" s="300"/>
      <c r="C55" s="300"/>
      <c r="D55" s="300"/>
      <c r="E55" s="300"/>
      <c r="F55" s="300"/>
      <c r="G55" s="220">
        <v>12</v>
      </c>
      <c r="H55" s="221"/>
      <c r="I55" s="20" t="s">
        <v>74</v>
      </c>
      <c r="J55" s="215"/>
      <c r="K55" s="174"/>
      <c r="L55" s="134" t="s">
        <v>15</v>
      </c>
      <c r="M55" s="242"/>
      <c r="N55" s="174"/>
      <c r="O55" s="134" t="s">
        <v>15</v>
      </c>
      <c r="P55" s="175">
        <f t="shared" si="4"/>
        <v>0</v>
      </c>
      <c r="Q55" s="176"/>
      <c r="R55" s="20" t="s">
        <v>15</v>
      </c>
      <c r="S55" s="422"/>
      <c r="T55" s="421"/>
      <c r="U55" s="134" t="s">
        <v>15</v>
      </c>
      <c r="V55" s="174"/>
      <c r="W55" s="421"/>
      <c r="X55" s="134" t="s">
        <v>15</v>
      </c>
      <c r="Y55" s="175">
        <f t="shared" si="0"/>
        <v>0</v>
      </c>
      <c r="Z55" s="176"/>
      <c r="AA55" s="133" t="s">
        <v>15</v>
      </c>
      <c r="AB55" s="177">
        <f t="shared" si="1"/>
        <v>0</v>
      </c>
      <c r="AC55" s="176"/>
      <c r="AD55" s="42" t="s">
        <v>15</v>
      </c>
      <c r="AE55" s="175">
        <f t="shared" si="2"/>
        <v>0</v>
      </c>
      <c r="AF55" s="176"/>
      <c r="AG55" s="42" t="s">
        <v>15</v>
      </c>
      <c r="AH55" s="175">
        <f t="shared" si="3"/>
        <v>0</v>
      </c>
      <c r="AI55" s="176"/>
      <c r="AJ55" s="43" t="s">
        <v>15</v>
      </c>
    </row>
    <row r="56" spans="1:66" ht="19.05" customHeight="1" x14ac:dyDescent="0.2">
      <c r="A56" s="299" t="s">
        <v>70</v>
      </c>
      <c r="B56" s="300"/>
      <c r="C56" s="300"/>
      <c r="D56" s="300"/>
      <c r="E56" s="300"/>
      <c r="F56" s="300"/>
      <c r="G56" s="220">
        <v>15</v>
      </c>
      <c r="H56" s="221"/>
      <c r="I56" s="20" t="s">
        <v>74</v>
      </c>
      <c r="J56" s="215"/>
      <c r="K56" s="174"/>
      <c r="L56" s="134" t="s">
        <v>15</v>
      </c>
      <c r="M56" s="242"/>
      <c r="N56" s="174"/>
      <c r="O56" s="134" t="s">
        <v>15</v>
      </c>
      <c r="P56" s="175">
        <f t="shared" si="4"/>
        <v>0</v>
      </c>
      <c r="Q56" s="176"/>
      <c r="R56" s="20" t="s">
        <v>15</v>
      </c>
      <c r="S56" s="422"/>
      <c r="T56" s="421"/>
      <c r="U56" s="134" t="s">
        <v>15</v>
      </c>
      <c r="V56" s="174"/>
      <c r="W56" s="421"/>
      <c r="X56" s="134" t="s">
        <v>15</v>
      </c>
      <c r="Y56" s="175">
        <f t="shared" si="0"/>
        <v>0</v>
      </c>
      <c r="Z56" s="176"/>
      <c r="AA56" s="133" t="s">
        <v>15</v>
      </c>
      <c r="AB56" s="177">
        <f t="shared" si="1"/>
        <v>0</v>
      </c>
      <c r="AC56" s="176"/>
      <c r="AD56" s="42" t="s">
        <v>15</v>
      </c>
      <c r="AE56" s="175">
        <f t="shared" si="2"/>
        <v>0</v>
      </c>
      <c r="AF56" s="176"/>
      <c r="AG56" s="42" t="s">
        <v>15</v>
      </c>
      <c r="AH56" s="175">
        <f t="shared" si="3"/>
        <v>0</v>
      </c>
      <c r="AI56" s="176"/>
      <c r="AJ56" s="43" t="s">
        <v>15</v>
      </c>
    </row>
    <row r="57" spans="1:66" ht="19.05" customHeight="1" x14ac:dyDescent="0.2">
      <c r="A57" s="299" t="s">
        <v>71</v>
      </c>
      <c r="B57" s="300"/>
      <c r="C57" s="300"/>
      <c r="D57" s="300"/>
      <c r="E57" s="300"/>
      <c r="F57" s="300"/>
      <c r="G57" s="220">
        <v>11</v>
      </c>
      <c r="H57" s="221"/>
      <c r="I57" s="20" t="s">
        <v>74</v>
      </c>
      <c r="J57" s="215"/>
      <c r="K57" s="174"/>
      <c r="L57" s="134" t="s">
        <v>15</v>
      </c>
      <c r="M57" s="242"/>
      <c r="N57" s="174"/>
      <c r="O57" s="134" t="s">
        <v>15</v>
      </c>
      <c r="P57" s="175">
        <f t="shared" si="4"/>
        <v>0</v>
      </c>
      <c r="Q57" s="176"/>
      <c r="R57" s="20" t="s">
        <v>15</v>
      </c>
      <c r="S57" s="422"/>
      <c r="T57" s="421"/>
      <c r="U57" s="134" t="s">
        <v>15</v>
      </c>
      <c r="V57" s="174"/>
      <c r="W57" s="421"/>
      <c r="X57" s="134" t="s">
        <v>15</v>
      </c>
      <c r="Y57" s="175">
        <f t="shared" si="0"/>
        <v>0</v>
      </c>
      <c r="Z57" s="176"/>
      <c r="AA57" s="133" t="s">
        <v>15</v>
      </c>
      <c r="AB57" s="177">
        <f t="shared" si="1"/>
        <v>0</v>
      </c>
      <c r="AC57" s="176"/>
      <c r="AD57" s="42" t="s">
        <v>15</v>
      </c>
      <c r="AE57" s="175">
        <f t="shared" si="2"/>
        <v>0</v>
      </c>
      <c r="AF57" s="176"/>
      <c r="AG57" s="42" t="s">
        <v>15</v>
      </c>
      <c r="AH57" s="175">
        <f t="shared" si="3"/>
        <v>0</v>
      </c>
      <c r="AI57" s="176"/>
      <c r="AJ57" s="43" t="s">
        <v>15</v>
      </c>
    </row>
    <row r="58" spans="1:66" ht="19.05" customHeight="1" x14ac:dyDescent="0.2">
      <c r="A58" s="299" t="s">
        <v>72</v>
      </c>
      <c r="B58" s="300"/>
      <c r="C58" s="300"/>
      <c r="D58" s="300"/>
      <c r="E58" s="300"/>
      <c r="F58" s="300"/>
      <c r="G58" s="220">
        <v>11</v>
      </c>
      <c r="H58" s="221"/>
      <c r="I58" s="20" t="s">
        <v>74</v>
      </c>
      <c r="J58" s="215"/>
      <c r="K58" s="174"/>
      <c r="L58" s="134" t="s">
        <v>15</v>
      </c>
      <c r="M58" s="242"/>
      <c r="N58" s="174"/>
      <c r="O58" s="134" t="s">
        <v>15</v>
      </c>
      <c r="P58" s="175">
        <f t="shared" si="4"/>
        <v>0</v>
      </c>
      <c r="Q58" s="176"/>
      <c r="R58" s="20" t="s">
        <v>15</v>
      </c>
      <c r="S58" s="422"/>
      <c r="T58" s="421"/>
      <c r="U58" s="134" t="s">
        <v>15</v>
      </c>
      <c r="V58" s="174"/>
      <c r="W58" s="421"/>
      <c r="X58" s="134" t="s">
        <v>15</v>
      </c>
      <c r="Y58" s="175">
        <f t="shared" si="0"/>
        <v>0</v>
      </c>
      <c r="Z58" s="176"/>
      <c r="AA58" s="133" t="s">
        <v>15</v>
      </c>
      <c r="AB58" s="177">
        <f t="shared" si="1"/>
        <v>0</v>
      </c>
      <c r="AC58" s="176"/>
      <c r="AD58" s="42" t="s">
        <v>15</v>
      </c>
      <c r="AE58" s="175">
        <f t="shared" si="2"/>
        <v>0</v>
      </c>
      <c r="AF58" s="176"/>
      <c r="AG58" s="42" t="s">
        <v>15</v>
      </c>
      <c r="AH58" s="175">
        <f t="shared" si="3"/>
        <v>0</v>
      </c>
      <c r="AI58" s="176"/>
      <c r="AJ58" s="43" t="s">
        <v>15</v>
      </c>
    </row>
    <row r="59" spans="1:66" ht="19.05" customHeight="1" x14ac:dyDescent="0.2">
      <c r="A59" s="299" t="s">
        <v>73</v>
      </c>
      <c r="B59" s="300"/>
      <c r="C59" s="300"/>
      <c r="D59" s="300"/>
      <c r="E59" s="300"/>
      <c r="F59" s="300"/>
      <c r="G59" s="220">
        <v>10</v>
      </c>
      <c r="H59" s="221"/>
      <c r="I59" s="20" t="s">
        <v>74</v>
      </c>
      <c r="J59" s="215"/>
      <c r="K59" s="174"/>
      <c r="L59" s="134" t="s">
        <v>15</v>
      </c>
      <c r="M59" s="242"/>
      <c r="N59" s="174"/>
      <c r="O59" s="134" t="s">
        <v>15</v>
      </c>
      <c r="P59" s="175">
        <f t="shared" si="4"/>
        <v>0</v>
      </c>
      <c r="Q59" s="176"/>
      <c r="R59" s="20" t="s">
        <v>15</v>
      </c>
      <c r="S59" s="422"/>
      <c r="T59" s="421"/>
      <c r="U59" s="134" t="s">
        <v>15</v>
      </c>
      <c r="V59" s="174"/>
      <c r="W59" s="421"/>
      <c r="X59" s="134" t="s">
        <v>15</v>
      </c>
      <c r="Y59" s="175">
        <f t="shared" si="0"/>
        <v>0</v>
      </c>
      <c r="Z59" s="176"/>
      <c r="AA59" s="133" t="s">
        <v>15</v>
      </c>
      <c r="AB59" s="177">
        <f t="shared" si="1"/>
        <v>0</v>
      </c>
      <c r="AC59" s="176"/>
      <c r="AD59" s="42" t="s">
        <v>15</v>
      </c>
      <c r="AE59" s="175">
        <f t="shared" si="2"/>
        <v>0</v>
      </c>
      <c r="AF59" s="176"/>
      <c r="AG59" s="42" t="s">
        <v>15</v>
      </c>
      <c r="AH59" s="175">
        <f t="shared" si="3"/>
        <v>0</v>
      </c>
      <c r="AI59" s="176"/>
      <c r="AJ59" s="43" t="s">
        <v>15</v>
      </c>
    </row>
    <row r="60" spans="1:66" ht="19.05" customHeight="1" x14ac:dyDescent="0.2">
      <c r="A60" s="188" t="s">
        <v>107</v>
      </c>
      <c r="B60" s="189"/>
      <c r="C60" s="189"/>
      <c r="D60" s="189"/>
      <c r="E60" s="189"/>
      <c r="F60" s="189"/>
      <c r="G60" s="190"/>
      <c r="H60" s="191"/>
      <c r="I60" s="20" t="s">
        <v>74</v>
      </c>
      <c r="J60" s="215"/>
      <c r="K60" s="174"/>
      <c r="L60" s="134" t="s">
        <v>15</v>
      </c>
      <c r="M60" s="242"/>
      <c r="N60" s="174"/>
      <c r="O60" s="134" t="s">
        <v>15</v>
      </c>
      <c r="P60" s="175">
        <f t="shared" si="4"/>
        <v>0</v>
      </c>
      <c r="Q60" s="176"/>
      <c r="R60" s="20" t="s">
        <v>15</v>
      </c>
      <c r="S60" s="422"/>
      <c r="T60" s="421"/>
      <c r="U60" s="134" t="s">
        <v>15</v>
      </c>
      <c r="V60" s="174"/>
      <c r="W60" s="421"/>
      <c r="X60" s="134" t="s">
        <v>15</v>
      </c>
      <c r="Y60" s="175">
        <f t="shared" si="0"/>
        <v>0</v>
      </c>
      <c r="Z60" s="176"/>
      <c r="AA60" s="133" t="s">
        <v>15</v>
      </c>
      <c r="AB60" s="177">
        <f t="shared" si="1"/>
        <v>0</v>
      </c>
      <c r="AC60" s="176"/>
      <c r="AD60" s="42" t="s">
        <v>15</v>
      </c>
      <c r="AE60" s="175">
        <f t="shared" si="2"/>
        <v>0</v>
      </c>
      <c r="AF60" s="176"/>
      <c r="AG60" s="42" t="s">
        <v>15</v>
      </c>
      <c r="AH60" s="175">
        <f t="shared" si="3"/>
        <v>0</v>
      </c>
      <c r="AI60" s="176"/>
      <c r="AJ60" s="43" t="s">
        <v>15</v>
      </c>
    </row>
    <row r="61" spans="1:66" ht="19.05" customHeight="1" x14ac:dyDescent="0.2">
      <c r="A61" s="188" t="s">
        <v>107</v>
      </c>
      <c r="B61" s="189"/>
      <c r="C61" s="189"/>
      <c r="D61" s="189"/>
      <c r="E61" s="189"/>
      <c r="F61" s="189"/>
      <c r="G61" s="190"/>
      <c r="H61" s="191"/>
      <c r="I61" s="20" t="s">
        <v>74</v>
      </c>
      <c r="J61" s="215"/>
      <c r="K61" s="174"/>
      <c r="L61" s="134" t="s">
        <v>15</v>
      </c>
      <c r="M61" s="242"/>
      <c r="N61" s="174"/>
      <c r="O61" s="134" t="s">
        <v>15</v>
      </c>
      <c r="P61" s="175">
        <f t="shared" si="4"/>
        <v>0</v>
      </c>
      <c r="Q61" s="176"/>
      <c r="R61" s="20" t="s">
        <v>15</v>
      </c>
      <c r="S61" s="422"/>
      <c r="T61" s="421"/>
      <c r="U61" s="134" t="s">
        <v>15</v>
      </c>
      <c r="V61" s="174"/>
      <c r="W61" s="421"/>
      <c r="X61" s="134" t="s">
        <v>15</v>
      </c>
      <c r="Y61" s="175">
        <f t="shared" si="0"/>
        <v>0</v>
      </c>
      <c r="Z61" s="176"/>
      <c r="AA61" s="133" t="s">
        <v>15</v>
      </c>
      <c r="AB61" s="177">
        <f t="shared" si="1"/>
        <v>0</v>
      </c>
      <c r="AC61" s="176"/>
      <c r="AD61" s="42" t="s">
        <v>15</v>
      </c>
      <c r="AE61" s="175">
        <f t="shared" si="2"/>
        <v>0</v>
      </c>
      <c r="AF61" s="176"/>
      <c r="AG61" s="42" t="s">
        <v>15</v>
      </c>
      <c r="AH61" s="175">
        <f t="shared" si="3"/>
        <v>0</v>
      </c>
      <c r="AI61" s="176"/>
      <c r="AJ61" s="43" t="s">
        <v>15</v>
      </c>
    </row>
    <row r="62" spans="1:66" ht="19.05" customHeight="1" x14ac:dyDescent="0.2">
      <c r="A62" s="188" t="s">
        <v>107</v>
      </c>
      <c r="B62" s="189"/>
      <c r="C62" s="189"/>
      <c r="D62" s="189"/>
      <c r="E62" s="189"/>
      <c r="F62" s="189"/>
      <c r="G62" s="190"/>
      <c r="H62" s="191"/>
      <c r="I62" s="20" t="s">
        <v>74</v>
      </c>
      <c r="J62" s="215"/>
      <c r="K62" s="174"/>
      <c r="L62" s="134" t="s">
        <v>15</v>
      </c>
      <c r="M62" s="242"/>
      <c r="N62" s="174"/>
      <c r="O62" s="134" t="s">
        <v>15</v>
      </c>
      <c r="P62" s="175">
        <f t="shared" si="4"/>
        <v>0</v>
      </c>
      <c r="Q62" s="176"/>
      <c r="R62" s="20" t="s">
        <v>15</v>
      </c>
      <c r="S62" s="422"/>
      <c r="T62" s="421"/>
      <c r="U62" s="134" t="s">
        <v>15</v>
      </c>
      <c r="V62" s="174"/>
      <c r="W62" s="421"/>
      <c r="X62" s="134" t="s">
        <v>15</v>
      </c>
      <c r="Y62" s="175">
        <f>(S62+V62)*G62</f>
        <v>0</v>
      </c>
      <c r="Z62" s="176"/>
      <c r="AA62" s="133" t="s">
        <v>15</v>
      </c>
      <c r="AB62" s="177">
        <f t="shared" si="1"/>
        <v>0</v>
      </c>
      <c r="AC62" s="176"/>
      <c r="AD62" s="42" t="s">
        <v>15</v>
      </c>
      <c r="AE62" s="175">
        <f t="shared" si="2"/>
        <v>0</v>
      </c>
      <c r="AF62" s="176"/>
      <c r="AG62" s="42" t="s">
        <v>15</v>
      </c>
      <c r="AH62" s="175">
        <f t="shared" si="3"/>
        <v>0</v>
      </c>
      <c r="AI62" s="176"/>
      <c r="AJ62" s="43" t="s">
        <v>15</v>
      </c>
    </row>
    <row r="63" spans="1:66" ht="19.05" customHeight="1" x14ac:dyDescent="0.2">
      <c r="A63" s="178" t="s">
        <v>14</v>
      </c>
      <c r="B63" s="179"/>
      <c r="C63" s="179"/>
      <c r="D63" s="179"/>
      <c r="E63" s="179"/>
      <c r="F63" s="179"/>
      <c r="G63" s="179"/>
      <c r="H63" s="179"/>
      <c r="I63" s="180"/>
      <c r="J63" s="177">
        <f>SUM(J51:K62)</f>
        <v>0</v>
      </c>
      <c r="K63" s="176"/>
      <c r="L63" s="42" t="s">
        <v>15</v>
      </c>
      <c r="M63" s="175">
        <f>SUM(M51:N62)</f>
        <v>0</v>
      </c>
      <c r="N63" s="176"/>
      <c r="O63" s="42" t="s">
        <v>15</v>
      </c>
      <c r="P63" s="175">
        <f>SUM(P51:Q62)</f>
        <v>0</v>
      </c>
      <c r="Q63" s="176"/>
      <c r="R63" s="43" t="s">
        <v>15</v>
      </c>
      <c r="S63" s="187">
        <f>SUM(S51:T62)</f>
        <v>0</v>
      </c>
      <c r="T63" s="176"/>
      <c r="U63" s="42" t="s">
        <v>15</v>
      </c>
      <c r="V63" s="175">
        <f>SUM(V51:W62)</f>
        <v>0</v>
      </c>
      <c r="W63" s="176"/>
      <c r="X63" s="42" t="s">
        <v>15</v>
      </c>
      <c r="Y63" s="175">
        <f>SUM(Y51:Z62)</f>
        <v>0</v>
      </c>
      <c r="Z63" s="176"/>
      <c r="AA63" s="44" t="s">
        <v>15</v>
      </c>
      <c r="AB63" s="177">
        <f>SUM(AB51:AC62)</f>
        <v>0</v>
      </c>
      <c r="AC63" s="176"/>
      <c r="AD63" s="42" t="s">
        <v>15</v>
      </c>
      <c r="AE63" s="175">
        <f>SUM(AE51:AF62)</f>
        <v>0</v>
      </c>
      <c r="AF63" s="176"/>
      <c r="AG63" s="42" t="s">
        <v>15</v>
      </c>
      <c r="AH63" s="175">
        <f>SUM(AH51:AI62)</f>
        <v>0</v>
      </c>
      <c r="AI63" s="176"/>
      <c r="AJ63" s="43" t="s">
        <v>15</v>
      </c>
    </row>
    <row r="64" spans="1:66" ht="19.05" customHeight="1" thickBot="1" x14ac:dyDescent="0.25">
      <c r="A64" s="181"/>
      <c r="B64" s="182"/>
      <c r="C64" s="182"/>
      <c r="D64" s="182"/>
      <c r="E64" s="182"/>
      <c r="F64" s="182"/>
      <c r="G64" s="182"/>
      <c r="H64" s="182"/>
      <c r="I64" s="183"/>
      <c r="J64" s="154">
        <f>J63/100</f>
        <v>0</v>
      </c>
      <c r="K64" s="155"/>
      <c r="L64" s="139" t="s">
        <v>77</v>
      </c>
      <c r="M64" s="155">
        <f>M63/100</f>
        <v>0</v>
      </c>
      <c r="N64" s="155"/>
      <c r="O64" s="139" t="s">
        <v>77</v>
      </c>
      <c r="P64" s="155">
        <f>P63/100</f>
        <v>0</v>
      </c>
      <c r="Q64" s="155"/>
      <c r="R64" s="45" t="s">
        <v>77</v>
      </c>
      <c r="S64" s="154">
        <f>S63/100</f>
        <v>0</v>
      </c>
      <c r="T64" s="155"/>
      <c r="U64" s="139" t="s">
        <v>77</v>
      </c>
      <c r="V64" s="155">
        <f>V63/100</f>
        <v>0</v>
      </c>
      <c r="W64" s="155"/>
      <c r="X64" s="139" t="s">
        <v>77</v>
      </c>
      <c r="Y64" s="155">
        <f>Y63/100</f>
        <v>0</v>
      </c>
      <c r="Z64" s="155"/>
      <c r="AA64" s="45" t="s">
        <v>77</v>
      </c>
      <c r="AB64" s="154">
        <f>AB63/100</f>
        <v>0</v>
      </c>
      <c r="AC64" s="155"/>
      <c r="AD64" s="139" t="s">
        <v>77</v>
      </c>
      <c r="AE64" s="155">
        <f>AE63/100</f>
        <v>0</v>
      </c>
      <c r="AF64" s="155"/>
      <c r="AG64" s="139" t="s">
        <v>77</v>
      </c>
      <c r="AH64" s="155">
        <f>AH63/100</f>
        <v>0</v>
      </c>
      <c r="AI64" s="155"/>
      <c r="AJ64" s="45" t="s">
        <v>77</v>
      </c>
      <c r="AU64" s="156"/>
      <c r="AV64" s="156"/>
      <c r="AW64" s="156"/>
      <c r="AX64" s="116"/>
      <c r="BG64" s="156"/>
      <c r="BH64" s="156"/>
      <c r="BI64" s="156"/>
      <c r="BJ64" s="116"/>
      <c r="BK64" s="156"/>
      <c r="BL64" s="156"/>
      <c r="BM64" s="156"/>
      <c r="BN64" s="116"/>
    </row>
    <row r="65" spans="1:66" ht="19.05" customHeight="1" thickBot="1" x14ac:dyDescent="0.25">
      <c r="A65" s="184"/>
      <c r="B65" s="185"/>
      <c r="C65" s="185"/>
      <c r="D65" s="185"/>
      <c r="E65" s="185"/>
      <c r="F65" s="185"/>
      <c r="G65" s="185"/>
      <c r="H65" s="185"/>
      <c r="I65" s="186"/>
      <c r="J65" s="153">
        <f>J64+M64</f>
        <v>0</v>
      </c>
      <c r="K65" s="153"/>
      <c r="L65" s="153"/>
      <c r="M65" s="153"/>
      <c r="N65" s="153"/>
      <c r="O65" s="131" t="s">
        <v>77</v>
      </c>
      <c r="P65" s="19"/>
      <c r="Q65" s="19"/>
      <c r="R65" s="19"/>
      <c r="S65" s="152">
        <f>S64+V64</f>
        <v>0</v>
      </c>
      <c r="T65" s="153"/>
      <c r="U65" s="153"/>
      <c r="V65" s="153"/>
      <c r="W65" s="153"/>
      <c r="X65" s="144" t="s">
        <v>77</v>
      </c>
      <c r="Y65" s="19"/>
      <c r="Z65" s="19"/>
      <c r="AA65" s="19"/>
      <c r="AB65" s="152">
        <f>AB64+AE64</f>
        <v>0</v>
      </c>
      <c r="AC65" s="153"/>
      <c r="AD65" s="153"/>
      <c r="AE65" s="153"/>
      <c r="AF65" s="153"/>
      <c r="AG65" s="144" t="s">
        <v>77</v>
      </c>
      <c r="AH65" s="132"/>
      <c r="AI65" s="132"/>
      <c r="AJ65" s="132"/>
      <c r="AU65" s="124"/>
      <c r="AV65" s="124"/>
      <c r="AW65" s="124"/>
      <c r="AX65" s="116"/>
      <c r="BG65" s="124"/>
      <c r="BH65" s="124"/>
      <c r="BI65" s="124"/>
      <c r="BJ65" s="116"/>
      <c r="BK65" s="124"/>
      <c r="BL65" s="124"/>
      <c r="BM65" s="124"/>
      <c r="BN65" s="116"/>
    </row>
    <row r="66" spans="1:66" ht="19.05" customHeight="1" x14ac:dyDescent="0.2">
      <c r="A66" s="6" t="s">
        <v>126</v>
      </c>
      <c r="N66" s="124"/>
      <c r="O66" s="124"/>
      <c r="P66" s="124"/>
      <c r="Q66" s="116"/>
      <c r="Z66" s="124"/>
      <c r="AA66" s="124"/>
      <c r="AB66" s="124"/>
      <c r="AC66" s="116"/>
      <c r="AD66" s="124"/>
      <c r="AE66" s="124"/>
      <c r="AF66" s="124"/>
      <c r="AG66" s="116"/>
    </row>
    <row r="67" spans="1:66" ht="19.05" customHeight="1" x14ac:dyDescent="0.2">
      <c r="A67" s="6" t="s">
        <v>124</v>
      </c>
      <c r="N67" s="124"/>
      <c r="O67" s="124"/>
      <c r="P67" s="124"/>
      <c r="Q67" s="116"/>
      <c r="Z67" s="124"/>
      <c r="AA67" s="124"/>
      <c r="AB67" s="124"/>
      <c r="AC67" s="116"/>
      <c r="AD67" s="124"/>
      <c r="AE67" s="124"/>
      <c r="AF67" s="124"/>
      <c r="AG67" s="116"/>
    </row>
    <row r="68" spans="1:66" ht="19.05" customHeight="1" x14ac:dyDescent="0.2">
      <c r="N68" s="124"/>
      <c r="O68" s="124"/>
      <c r="P68" s="124"/>
      <c r="Q68" s="116"/>
      <c r="Z68" s="124"/>
      <c r="AA68" s="124"/>
      <c r="AB68" s="124"/>
      <c r="AC68" s="116"/>
      <c r="AD68" s="124"/>
      <c r="AE68" s="124"/>
      <c r="AF68" s="124"/>
      <c r="AG68" s="116"/>
    </row>
    <row r="69" spans="1:66" ht="19.05" customHeight="1" thickBot="1" x14ac:dyDescent="0.25">
      <c r="A69" s="5" t="s">
        <v>22</v>
      </c>
      <c r="B69" s="5"/>
      <c r="C69" s="5"/>
      <c r="D69" s="5"/>
      <c r="E69" s="5"/>
      <c r="F69" s="5"/>
      <c r="G69" s="125"/>
      <c r="H69" s="5"/>
      <c r="I69" s="5"/>
      <c r="J69" s="5"/>
      <c r="K69" s="5"/>
      <c r="L69" s="5"/>
      <c r="M69" s="5"/>
      <c r="N69" s="5"/>
      <c r="O69" s="5"/>
      <c r="P69" s="5"/>
      <c r="Q69" s="5"/>
      <c r="R69" s="5"/>
      <c r="S69" s="5"/>
      <c r="T69" s="5"/>
      <c r="U69" s="5"/>
      <c r="V69" s="5"/>
      <c r="W69" s="5"/>
      <c r="X69" s="5"/>
      <c r="Y69" s="5"/>
      <c r="Z69" s="5"/>
      <c r="AA69" s="5"/>
    </row>
    <row r="70" spans="1:66" ht="19.05" customHeight="1" x14ac:dyDescent="0.2">
      <c r="A70" s="259" t="s">
        <v>59</v>
      </c>
      <c r="B70" s="260"/>
      <c r="C70" s="260"/>
      <c r="D70" s="260"/>
      <c r="E70" s="260"/>
      <c r="F70" s="260"/>
      <c r="G70" s="260"/>
      <c r="H70" s="260"/>
      <c r="I70" s="260"/>
      <c r="J70" s="260"/>
      <c r="K70" s="261"/>
      <c r="L70" s="290" t="s">
        <v>196</v>
      </c>
      <c r="M70" s="291"/>
      <c r="N70" s="291"/>
      <c r="O70" s="291"/>
      <c r="P70" s="291"/>
      <c r="Q70" s="291"/>
      <c r="R70" s="292"/>
      <c r="S70" s="290" t="s">
        <v>197</v>
      </c>
      <c r="T70" s="291"/>
      <c r="U70" s="291"/>
      <c r="V70" s="291"/>
      <c r="W70" s="291"/>
      <c r="X70" s="291"/>
      <c r="Y70" s="293"/>
      <c r="Z70" s="5"/>
      <c r="AA70" s="5"/>
    </row>
    <row r="71" spans="1:66" ht="19.05" customHeight="1" thickBot="1" x14ac:dyDescent="0.25">
      <c r="A71" s="287"/>
      <c r="B71" s="288"/>
      <c r="C71" s="288"/>
      <c r="D71" s="288"/>
      <c r="E71" s="288"/>
      <c r="F71" s="288"/>
      <c r="G71" s="288"/>
      <c r="H71" s="288"/>
      <c r="I71" s="288"/>
      <c r="J71" s="288"/>
      <c r="K71" s="289"/>
      <c r="L71" s="419"/>
      <c r="M71" s="420"/>
      <c r="N71" s="420"/>
      <c r="O71" s="420"/>
      <c r="P71" s="420"/>
      <c r="Q71" s="296" t="s">
        <v>51</v>
      </c>
      <c r="R71" s="297"/>
      <c r="S71" s="419"/>
      <c r="T71" s="420"/>
      <c r="U71" s="420"/>
      <c r="V71" s="420"/>
      <c r="W71" s="420"/>
      <c r="X71" s="296" t="s">
        <v>51</v>
      </c>
      <c r="Y71" s="298"/>
      <c r="Z71" s="21"/>
      <c r="AA71" s="21"/>
    </row>
    <row r="72" spans="1:66" ht="19.05" customHeight="1" x14ac:dyDescent="0.15">
      <c r="A72" s="22"/>
      <c r="D72" s="19"/>
      <c r="E72" s="19"/>
      <c r="F72" s="19"/>
      <c r="G72" s="19"/>
      <c r="H72" s="19"/>
      <c r="I72" s="19"/>
      <c r="T72" s="23"/>
      <c r="U72" s="23"/>
      <c r="V72" s="24"/>
      <c r="W72" s="23"/>
      <c r="X72" s="23"/>
      <c r="Y72" s="24"/>
      <c r="Z72" s="23"/>
      <c r="AA72" s="23"/>
    </row>
    <row r="73" spans="1:66" ht="19.05" customHeight="1" x14ac:dyDescent="0.2">
      <c r="A73" s="5" t="s">
        <v>173</v>
      </c>
      <c r="B73" s="5"/>
      <c r="C73" s="5"/>
      <c r="D73" s="5"/>
      <c r="E73" s="5"/>
      <c r="F73" s="5"/>
      <c r="G73" s="125"/>
      <c r="H73" s="5"/>
      <c r="I73" s="5"/>
      <c r="J73" s="5"/>
      <c r="K73" s="5"/>
      <c r="L73" s="5"/>
      <c r="M73" s="5"/>
      <c r="N73" s="5"/>
      <c r="O73" s="5"/>
      <c r="P73" s="5"/>
      <c r="Q73" s="5"/>
      <c r="R73" s="5"/>
      <c r="S73" s="5"/>
      <c r="T73" s="5"/>
      <c r="U73" s="5"/>
      <c r="V73" s="5"/>
      <c r="W73" s="5"/>
      <c r="X73" s="5"/>
      <c r="Y73" s="5"/>
      <c r="Z73" s="5"/>
      <c r="AA73" s="5"/>
    </row>
    <row r="74" spans="1:66" ht="19.05" hidden="1" customHeight="1" x14ac:dyDescent="0.2">
      <c r="A74" s="259"/>
      <c r="B74" s="260"/>
      <c r="C74" s="261"/>
      <c r="D74" s="268" t="s">
        <v>27</v>
      </c>
      <c r="E74" s="269"/>
      <c r="F74" s="269"/>
      <c r="G74" s="270"/>
      <c r="H74" s="276" t="s">
        <v>33</v>
      </c>
      <c r="I74" s="277"/>
      <c r="J74" s="277"/>
      <c r="K74" s="278"/>
      <c r="L74" s="276" t="s">
        <v>32</v>
      </c>
      <c r="M74" s="277"/>
      <c r="N74" s="277"/>
      <c r="O74" s="278"/>
      <c r="P74" s="268" t="s">
        <v>101</v>
      </c>
      <c r="Q74" s="269"/>
      <c r="R74" s="269"/>
      <c r="S74" s="270"/>
      <c r="T74" s="268" t="s">
        <v>29</v>
      </c>
      <c r="U74" s="269"/>
      <c r="V74" s="269"/>
      <c r="W74" s="270"/>
      <c r="X74" s="276" t="s">
        <v>104</v>
      </c>
      <c r="Y74" s="269"/>
      <c r="Z74" s="269"/>
      <c r="AA74" s="285"/>
      <c r="AE74" s="25"/>
      <c r="AF74" s="25"/>
      <c r="AG74" s="25"/>
      <c r="AH74" s="25"/>
      <c r="AI74" s="25"/>
      <c r="AJ74" s="25"/>
    </row>
    <row r="75" spans="1:66" ht="19.05" hidden="1" customHeight="1" x14ac:dyDescent="0.2">
      <c r="A75" s="262"/>
      <c r="B75" s="263"/>
      <c r="C75" s="264"/>
      <c r="D75" s="271"/>
      <c r="E75" s="182"/>
      <c r="F75" s="182"/>
      <c r="G75" s="272"/>
      <c r="H75" s="279"/>
      <c r="I75" s="280"/>
      <c r="J75" s="280"/>
      <c r="K75" s="281"/>
      <c r="L75" s="279"/>
      <c r="M75" s="280"/>
      <c r="N75" s="280"/>
      <c r="O75" s="281"/>
      <c r="P75" s="271" t="s">
        <v>100</v>
      </c>
      <c r="Q75" s="182"/>
      <c r="R75" s="182"/>
      <c r="S75" s="272"/>
      <c r="T75" s="271" t="s">
        <v>100</v>
      </c>
      <c r="U75" s="182"/>
      <c r="V75" s="182"/>
      <c r="W75" s="272"/>
      <c r="X75" s="271"/>
      <c r="Y75" s="182"/>
      <c r="Z75" s="182"/>
      <c r="AA75" s="183"/>
      <c r="AE75" s="25"/>
      <c r="AF75" s="25"/>
      <c r="AG75" s="25"/>
      <c r="AH75" s="25"/>
      <c r="AI75" s="25"/>
      <c r="AJ75" s="25"/>
    </row>
    <row r="76" spans="1:66" ht="19.05" hidden="1" customHeight="1" x14ac:dyDescent="0.2">
      <c r="A76" s="265"/>
      <c r="B76" s="266"/>
      <c r="C76" s="267"/>
      <c r="D76" s="273"/>
      <c r="E76" s="274"/>
      <c r="F76" s="274"/>
      <c r="G76" s="275"/>
      <c r="H76" s="282"/>
      <c r="I76" s="283"/>
      <c r="J76" s="283"/>
      <c r="K76" s="284"/>
      <c r="L76" s="282"/>
      <c r="M76" s="283"/>
      <c r="N76" s="283"/>
      <c r="O76" s="284"/>
      <c r="P76" s="413" t="s">
        <v>102</v>
      </c>
      <c r="Q76" s="414"/>
      <c r="R76" s="414"/>
      <c r="S76" s="415"/>
      <c r="T76" s="416"/>
      <c r="U76" s="417"/>
      <c r="V76" s="417"/>
      <c r="W76" s="418"/>
      <c r="X76" s="273"/>
      <c r="Y76" s="274"/>
      <c r="Z76" s="274"/>
      <c r="AA76" s="286"/>
      <c r="AE76" s="25"/>
      <c r="AF76" s="25"/>
      <c r="AG76" s="25"/>
      <c r="AH76" s="25"/>
      <c r="AI76" s="25"/>
      <c r="AJ76" s="25"/>
    </row>
    <row r="77" spans="1:66" ht="19.05" hidden="1" customHeight="1" x14ac:dyDescent="0.2">
      <c r="A77" s="250" t="s">
        <v>142</v>
      </c>
      <c r="B77" s="251"/>
      <c r="C77" s="251"/>
      <c r="D77" s="251">
        <f>W14</f>
        <v>0</v>
      </c>
      <c r="E77" s="251"/>
      <c r="F77" s="251"/>
      <c r="G77" s="251"/>
      <c r="H77" s="407">
        <f>ROUNDDOWN(L77*1.1,0)</f>
        <v>0</v>
      </c>
      <c r="I77" s="407"/>
      <c r="J77" s="407"/>
      <c r="K77" s="407"/>
      <c r="L77" s="406"/>
      <c r="M77" s="406"/>
      <c r="N77" s="406"/>
      <c r="O77" s="406"/>
      <c r="P77" s="407">
        <f>IF(D77="本則課税",ROUNDDOWN(L77*2/9,-3),ROUNDDOWN(H77*2/9,-3))</f>
        <v>0</v>
      </c>
      <c r="Q77" s="407"/>
      <c r="R77" s="407"/>
      <c r="S77" s="407"/>
      <c r="T77" s="406">
        <f>IF(D77="本則課税",ROUNDDOWN(L77*1/9,-3),ROUNDDOWN(H77*1/9,-3))</f>
        <v>0</v>
      </c>
      <c r="U77" s="406"/>
      <c r="V77" s="406"/>
      <c r="W77" s="406"/>
      <c r="X77" s="407">
        <f>H77-(P77+T77)</f>
        <v>0</v>
      </c>
      <c r="Y77" s="407"/>
      <c r="Z77" s="407"/>
      <c r="AA77" s="408"/>
      <c r="AB77" s="24"/>
      <c r="AC77" s="23"/>
      <c r="AD77" s="23"/>
      <c r="AE77" s="26"/>
      <c r="AF77" s="27"/>
      <c r="AG77" s="27"/>
      <c r="AH77" s="24"/>
      <c r="AI77" s="23"/>
      <c r="AJ77" s="23"/>
    </row>
    <row r="78" spans="1:66" ht="19.05" hidden="1" customHeight="1" x14ac:dyDescent="0.2">
      <c r="A78" s="250" t="s">
        <v>143</v>
      </c>
      <c r="B78" s="251"/>
      <c r="C78" s="251"/>
      <c r="D78" s="251"/>
      <c r="E78" s="251"/>
      <c r="F78" s="251"/>
      <c r="G78" s="251"/>
      <c r="H78" s="407">
        <f>ROUNDDOWN(L78*1.1,0)</f>
        <v>0</v>
      </c>
      <c r="I78" s="407"/>
      <c r="J78" s="407"/>
      <c r="K78" s="407"/>
      <c r="L78" s="406"/>
      <c r="M78" s="406"/>
      <c r="N78" s="406"/>
      <c r="O78" s="406"/>
      <c r="P78" s="407">
        <f>IF(D77="本則課税",ROUNDDOWN(L78*2/9,-3),ROUNDDOWN(H78*2/9,-3))</f>
        <v>0</v>
      </c>
      <c r="Q78" s="407"/>
      <c r="R78" s="407"/>
      <c r="S78" s="407"/>
      <c r="T78" s="406">
        <f>IF(D77="本則課税",ROUNDDOWN(L78*1/9,-3),ROUNDDOWN(H78*1/9,-3))</f>
        <v>0</v>
      </c>
      <c r="U78" s="406"/>
      <c r="V78" s="406"/>
      <c r="W78" s="406"/>
      <c r="X78" s="407">
        <f>H78-(P78+T78)</f>
        <v>0</v>
      </c>
      <c r="Y78" s="407"/>
      <c r="Z78" s="407"/>
      <c r="AA78" s="408"/>
      <c r="AB78" s="24"/>
      <c r="AC78" s="23"/>
      <c r="AD78" s="23"/>
      <c r="AE78" s="26"/>
      <c r="AF78" s="27"/>
      <c r="AG78" s="27"/>
      <c r="AH78" s="24"/>
      <c r="AI78" s="23"/>
      <c r="AJ78" s="23"/>
    </row>
    <row r="79" spans="1:66" ht="19.05" hidden="1" customHeight="1" x14ac:dyDescent="0.2">
      <c r="A79" s="250" t="s">
        <v>144</v>
      </c>
      <c r="B79" s="251"/>
      <c r="C79" s="251"/>
      <c r="D79" s="251"/>
      <c r="E79" s="251"/>
      <c r="F79" s="251"/>
      <c r="G79" s="251"/>
      <c r="H79" s="407">
        <f>ROUNDDOWN(L79*1.1,0)</f>
        <v>0</v>
      </c>
      <c r="I79" s="407"/>
      <c r="J79" s="407"/>
      <c r="K79" s="407"/>
      <c r="L79" s="406"/>
      <c r="M79" s="406"/>
      <c r="N79" s="406"/>
      <c r="O79" s="406"/>
      <c r="P79" s="407">
        <f>IF(D77="本則課税",ROUNDDOWN(L79*2/9,-3),ROUNDDOWN(H79*2/9,-3))</f>
        <v>0</v>
      </c>
      <c r="Q79" s="407"/>
      <c r="R79" s="407"/>
      <c r="S79" s="407"/>
      <c r="T79" s="406">
        <f>IF(D77="本則課税",ROUNDDOWN(L79*1/9,-3),ROUNDDOWN(H79*1/9,-3))</f>
        <v>0</v>
      </c>
      <c r="U79" s="406"/>
      <c r="V79" s="406"/>
      <c r="W79" s="406"/>
      <c r="X79" s="407">
        <f>H79-(P79+T79)</f>
        <v>0</v>
      </c>
      <c r="Y79" s="407"/>
      <c r="Z79" s="407"/>
      <c r="AA79" s="408"/>
      <c r="AB79" s="24"/>
      <c r="AC79" s="23"/>
      <c r="AD79" s="23"/>
      <c r="AE79" s="26"/>
      <c r="AF79" s="27"/>
      <c r="AG79" s="27"/>
      <c r="AH79" s="24"/>
      <c r="AI79" s="23"/>
      <c r="AJ79" s="23"/>
    </row>
    <row r="80" spans="1:66" ht="19.05" hidden="1" customHeight="1" thickBot="1" x14ac:dyDescent="0.25">
      <c r="A80" s="244" t="s">
        <v>44</v>
      </c>
      <c r="B80" s="245"/>
      <c r="C80" s="245"/>
      <c r="D80" s="245"/>
      <c r="E80" s="245"/>
      <c r="F80" s="245"/>
      <c r="G80" s="245"/>
      <c r="H80" s="409">
        <f>SUM(H77:K79)</f>
        <v>0</v>
      </c>
      <c r="I80" s="409"/>
      <c r="J80" s="409"/>
      <c r="K80" s="409"/>
      <c r="L80" s="409">
        <f>SUM(L77:O79)</f>
        <v>0</v>
      </c>
      <c r="M80" s="410"/>
      <c r="N80" s="410"/>
      <c r="O80" s="411"/>
      <c r="P80" s="409">
        <f t="shared" ref="P80" si="5">SUM(P77:S79)</f>
        <v>0</v>
      </c>
      <c r="Q80" s="409"/>
      <c r="R80" s="409"/>
      <c r="S80" s="409"/>
      <c r="T80" s="409">
        <f t="shared" ref="T80:X80" si="6">SUM(T77:W79)</f>
        <v>0</v>
      </c>
      <c r="U80" s="409"/>
      <c r="V80" s="409"/>
      <c r="W80" s="409"/>
      <c r="X80" s="409">
        <f t="shared" si="6"/>
        <v>0</v>
      </c>
      <c r="Y80" s="409"/>
      <c r="Z80" s="409"/>
      <c r="AA80" s="412"/>
      <c r="AB80" s="24"/>
      <c r="AC80" s="19"/>
      <c r="AD80" s="19"/>
      <c r="AE80" s="19"/>
      <c r="AF80" s="19"/>
      <c r="AG80" s="19"/>
      <c r="AH80" s="24"/>
      <c r="AI80" s="19"/>
      <c r="AJ80" s="19"/>
    </row>
    <row r="81" spans="1:36" ht="19.05" hidden="1" customHeight="1" x14ac:dyDescent="0.2">
      <c r="A81" s="6" t="s">
        <v>125</v>
      </c>
      <c r="N81" s="124"/>
      <c r="O81" s="124"/>
      <c r="P81" s="124"/>
      <c r="Q81" s="116"/>
      <c r="Z81" s="124"/>
      <c r="AA81" s="124"/>
      <c r="AB81" s="124"/>
      <c r="AC81" s="116"/>
      <c r="AD81" s="124"/>
      <c r="AE81" s="124"/>
      <c r="AF81" s="124"/>
      <c r="AG81" s="116"/>
    </row>
    <row r="82" spans="1:36" ht="19.05" customHeight="1" x14ac:dyDescent="0.15">
      <c r="A82" s="22"/>
      <c r="D82" s="19"/>
      <c r="E82" s="19"/>
      <c r="F82" s="19"/>
      <c r="G82" s="19"/>
      <c r="H82" s="19"/>
      <c r="I82" s="19"/>
      <c r="T82" s="23"/>
      <c r="U82" s="23"/>
      <c r="V82" s="24"/>
      <c r="W82" s="23"/>
      <c r="X82" s="23"/>
      <c r="Y82" s="24"/>
      <c r="Z82" s="23"/>
      <c r="AA82" s="23"/>
    </row>
    <row r="83" spans="1:36" ht="19.05" customHeight="1" x14ac:dyDescent="0.2">
      <c r="A83" s="5" t="s">
        <v>172</v>
      </c>
      <c r="D83" s="19"/>
      <c r="E83" s="19"/>
      <c r="F83" s="19"/>
      <c r="G83" s="19"/>
      <c r="H83" s="19"/>
      <c r="I83" s="19"/>
      <c r="T83" s="23"/>
      <c r="U83" s="23"/>
      <c r="V83" s="24"/>
      <c r="W83" s="23"/>
      <c r="X83" s="23"/>
      <c r="Y83" s="24"/>
      <c r="Z83" s="23"/>
      <c r="AA83" s="23"/>
    </row>
    <row r="84" spans="1:36" ht="19.05" hidden="1" customHeight="1" x14ac:dyDescent="0.2">
      <c r="A84" s="235" t="s">
        <v>78</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7" t="s">
        <v>82</v>
      </c>
      <c r="AF84" s="237"/>
      <c r="AG84" s="237"/>
      <c r="AH84" s="238" t="s">
        <v>79</v>
      </c>
      <c r="AI84" s="238"/>
      <c r="AJ84" s="239"/>
    </row>
    <row r="85" spans="1:36" ht="19.05" hidden="1" customHeight="1" x14ac:dyDescent="0.2">
      <c r="A85" s="145">
        <v>1</v>
      </c>
      <c r="B85" s="216" t="s">
        <v>128</v>
      </c>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404" t="e">
        <f>(Y64/(P37+P41+P45))*100</f>
        <v>#DIV/0!</v>
      </c>
      <c r="AF85" s="405"/>
      <c r="AG85" s="146" t="s">
        <v>81</v>
      </c>
      <c r="AH85" s="394" t="e">
        <f>IF(AE85&gt;=130,3,IF(AE85&gt;=120,2,IF(AE85&gt;=110,1,"0")))</f>
        <v>#DIV/0!</v>
      </c>
      <c r="AI85" s="395"/>
      <c r="AJ85" s="147" t="s">
        <v>80</v>
      </c>
    </row>
    <row r="86" spans="1:36" ht="19.05" hidden="1" customHeight="1" x14ac:dyDescent="0.2">
      <c r="A86" s="232">
        <v>2</v>
      </c>
      <c r="B86" s="233" t="s">
        <v>84</v>
      </c>
      <c r="C86" s="401"/>
      <c r="D86" s="401"/>
      <c r="E86" s="216" t="s">
        <v>169</v>
      </c>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402" t="str">
        <f>IFERROR(IF(C86="○",(AF17/V17),"×"),0)</f>
        <v>×</v>
      </c>
      <c r="AF86" s="403"/>
      <c r="AG86" s="148" t="s">
        <v>83</v>
      </c>
      <c r="AH86" s="394" t="str">
        <f>IF(AE86="×","×",IF(AE86&gt;=4,3,IF(AE86&gt;=3,2,IF(AE86&gt;=2,1,"0"))))</f>
        <v>×</v>
      </c>
      <c r="AI86" s="395"/>
      <c r="AJ86" s="147" t="s">
        <v>80</v>
      </c>
    </row>
    <row r="87" spans="1:36" ht="19.05" hidden="1" customHeight="1" x14ac:dyDescent="0.2">
      <c r="A87" s="232"/>
      <c r="B87" s="233"/>
      <c r="C87" s="401"/>
      <c r="D87" s="401"/>
      <c r="E87" s="216" t="s">
        <v>117</v>
      </c>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404" t="str">
        <f>IF(C87="○",(AB65/J65)*100,"×")</f>
        <v>×</v>
      </c>
      <c r="AF87" s="405"/>
      <c r="AG87" s="146" t="s">
        <v>81</v>
      </c>
      <c r="AH87" s="394" t="str">
        <f>IF(AE87="×","×",IF(AE87&gt;=7,3,IF(AE87&gt;=4,2,IF(AE87&gt;=1,1,"0"))))</f>
        <v>×</v>
      </c>
      <c r="AI87" s="395"/>
      <c r="AJ87" s="147" t="s">
        <v>80</v>
      </c>
    </row>
    <row r="88" spans="1:36" ht="19.05" hidden="1" customHeight="1" x14ac:dyDescent="0.2">
      <c r="A88" s="145">
        <v>3</v>
      </c>
      <c r="B88" s="216" t="s">
        <v>127</v>
      </c>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392" t="e">
        <f ca="1">(SUMIF(A20:C31,"更新",P20:Q31))/K17</f>
        <v>#DIV/0!</v>
      </c>
      <c r="AF88" s="393"/>
      <c r="AG88" s="146" t="s">
        <v>40</v>
      </c>
      <c r="AH88" s="394" t="e">
        <f ca="1">IF(AE88&gt;=20,2,IF(AE88&gt;=15,1,"0"))</f>
        <v>#DIV/0!</v>
      </c>
      <c r="AI88" s="395"/>
      <c r="AJ88" s="147" t="s">
        <v>80</v>
      </c>
    </row>
    <row r="89" spans="1:36" ht="19.05" hidden="1" customHeight="1" thickBot="1" x14ac:dyDescent="0.25">
      <c r="A89" s="222" t="s">
        <v>85</v>
      </c>
      <c r="B89" s="223"/>
      <c r="C89" s="223"/>
      <c r="D89" s="223"/>
      <c r="E89" s="223"/>
      <c r="F89" s="223"/>
      <c r="G89" s="223"/>
      <c r="H89" s="223"/>
      <c r="I89" s="223"/>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396" t="e">
        <f>SUM(AH85:AI88)</f>
        <v>#DIV/0!</v>
      </c>
      <c r="AI89" s="397"/>
      <c r="AJ89" s="149" t="s">
        <v>80</v>
      </c>
    </row>
    <row r="90" spans="1:36" ht="19.05" hidden="1" customHeight="1" x14ac:dyDescent="0.2">
      <c r="A90" s="5"/>
      <c r="J90" s="28"/>
      <c r="K90" s="28"/>
      <c r="L90" s="28"/>
      <c r="M90" s="28"/>
      <c r="N90" s="28"/>
      <c r="Q90" s="28"/>
      <c r="R90" s="28"/>
      <c r="S90" s="28"/>
      <c r="T90" s="28"/>
      <c r="U90" s="28"/>
      <c r="X90" s="28"/>
      <c r="Y90" s="28"/>
      <c r="Z90" s="28"/>
      <c r="AA90" s="28"/>
      <c r="AB90" s="28"/>
    </row>
    <row r="91" spans="1:36" ht="19.05" hidden="1" customHeight="1" thickBot="1" x14ac:dyDescent="0.25">
      <c r="A91" s="5" t="s">
        <v>98</v>
      </c>
    </row>
    <row r="92" spans="1:36" ht="19.05" hidden="1" customHeight="1" thickBot="1" x14ac:dyDescent="0.25">
      <c r="A92" s="150" t="s">
        <v>103</v>
      </c>
      <c r="B92" s="226" t="s">
        <v>120</v>
      </c>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8"/>
      <c r="AE92" s="398" t="e">
        <f>(H80/Y63)</f>
        <v>#DIV/0!</v>
      </c>
      <c r="AF92" s="399"/>
      <c r="AG92" s="399"/>
      <c r="AH92" s="399" t="s">
        <v>121</v>
      </c>
      <c r="AI92" s="399"/>
      <c r="AJ92" s="400"/>
    </row>
    <row r="93" spans="1:36" ht="19.05" customHeight="1" x14ac:dyDescent="0.15">
      <c r="A93" s="5"/>
      <c r="B93" s="5"/>
      <c r="C93" s="5"/>
      <c r="D93" s="5"/>
      <c r="E93" s="5"/>
      <c r="F93" s="5"/>
      <c r="G93" s="5"/>
      <c r="J93" s="5"/>
      <c r="K93" s="5"/>
      <c r="M93" s="125"/>
      <c r="N93" s="125"/>
      <c r="O93" s="125"/>
      <c r="P93" s="125"/>
      <c r="Q93" s="125"/>
      <c r="S93" s="29"/>
      <c r="T93" s="5"/>
      <c r="U93" s="5"/>
      <c r="V93" s="5"/>
      <c r="W93" s="5"/>
      <c r="X93" s="5"/>
      <c r="Y93" s="5"/>
      <c r="Z93" s="5"/>
      <c r="AA93" s="5"/>
      <c r="AB93" s="5"/>
      <c r="AC93" s="5"/>
      <c r="AD93" s="5"/>
      <c r="AE93" s="5"/>
      <c r="AF93" s="5"/>
      <c r="AG93" s="5"/>
      <c r="AH93" s="5"/>
      <c r="AI93" s="5"/>
      <c r="AJ93" s="5"/>
    </row>
    <row r="94" spans="1:36" ht="19.0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9.0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9.0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9.0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9.0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9.0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9.05" customHeight="1" x14ac:dyDescent="0.2">
      <c r="A100" s="30"/>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9.0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9.0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9.0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9.0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9.0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9.0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9.0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sheet="1" formatCells="0" formatColumns="0" formatRows="0" insertColumns="0" insertRows="0" insertHyperlinks="0" deleteColumns="0" deleteRows="0" sort="0" autoFilter="0" pivotTables="0"/>
  <mergeCells count="406">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800-000000000000}">
      <formula1>"〇,×"</formula1>
    </dataValidation>
    <dataValidation type="list" allowBlank="1" showInputMessage="1" showErrorMessage="1" sqref="AA8:AB8" xr:uid="{00000000-0002-0000-0800-000001000000}">
      <formula1>"明治,大正,昭和,平成,令和"</formula1>
    </dataValidation>
    <dataValidation type="list" allowBlank="1" showInputMessage="1" showErrorMessage="1" sqref="M7:N7 W9:X9" xr:uid="{00000000-0002-0000-0800-000002000000}">
      <formula1>"有,無"</formula1>
    </dataValidation>
    <dataValidation type="list" allowBlank="1" showInputMessage="1" showErrorMessage="1" sqref="C86:D87" xr:uid="{00000000-0002-0000-0800-000003000000}">
      <formula1>"○,×"</formula1>
    </dataValidation>
    <dataValidation type="list" allowBlank="1" showInputMessage="1" showErrorMessage="1" sqref="A30:C30 A22:C22 A26:C26" xr:uid="{00000000-0002-0000-0800-000004000000}">
      <formula1>"更新,継続利用"</formula1>
    </dataValidation>
    <dataValidation type="list" allowBlank="1" showInputMessage="1" showErrorMessage="1" sqref="W14:Z14" xr:uid="{00000000-0002-0000-0800-000005000000}">
      <formula1>"本則課税,簡易課税,免税"</formula1>
    </dataValidation>
    <dataValidation type="list" allowBlank="1" showInputMessage="1" showErrorMessage="1" sqref="A36:C36 A40:C40 A44:C44" xr:uid="{00000000-0002-0000-0800-000006000000}">
      <formula1>"当該事業,継続利用,その他,　"</formula1>
    </dataValidation>
    <dataValidation type="whole" allowBlank="1" showInputMessage="1" showErrorMessage="1" sqref="G51:H62" xr:uid="{00000000-0002-0000-0800-000007000000}">
      <formula1>1</formula1>
      <formula2>999</formula2>
    </dataValidation>
    <dataValidation type="whole" allowBlank="1" showInputMessage="1" showErrorMessage="1" sqref="J51:K62 M51:N62 S51:T62 V51:W62" xr:uid="{00000000-0002-0000-08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【様式１②】総括票</vt:lpstr>
      <vt:lpstr>個票①</vt:lpstr>
      <vt:lpstr>個票②</vt:lpstr>
      <vt:lpstr>個票③</vt:lpstr>
      <vt:lpstr>個票④</vt:lpstr>
      <vt:lpstr>個票⑤</vt:lpstr>
      <vt:lpstr>個票⑥</vt:lpstr>
      <vt:lpstr>個票⑦</vt:lpstr>
      <vt:lpstr>個票⑧</vt:lpstr>
      <vt:lpstr>個票⑨</vt:lpstr>
      <vt:lpstr>個票⑩</vt:lpstr>
      <vt:lpstr>別記様式第２号（事業計画（実績）書 ）</vt:lpstr>
      <vt:lpstr>別記様式第３号（収支予算（精算）書）</vt:lpstr>
      <vt:lpstr>【様式１②】総括票!Print_Area</vt:lpstr>
      <vt:lpstr>個票①!Print_Area</vt:lpstr>
      <vt:lpstr>個票②!Print_Area</vt:lpstr>
      <vt:lpstr>個票③!Print_Area</vt:lpstr>
      <vt:lpstr>個票④!Print_Area</vt:lpstr>
      <vt:lpstr>個票⑤!Print_Area</vt:lpstr>
      <vt:lpstr>個票⑥!Print_Area</vt:lpstr>
      <vt:lpstr>個票⑦!Print_Area</vt:lpstr>
      <vt:lpstr>個票⑧!Print_Area</vt:lpstr>
      <vt:lpstr>個票⑨!Print_Area</vt:lpstr>
      <vt:lpstr>個票⑩!Print_Area</vt:lpstr>
      <vt:lpstr>'別記様式第２号（事業計画（実績）書 ）'!Print_Area</vt:lpstr>
      <vt:lpstr>'別記様式第３号（収支予算（精算）書）'!Print_Area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2023-12-04T06:16:10Z</dcterms:created>
  <dcterms:modified xsi:type="dcterms:W3CDTF">2025-12-22T02:46:26Z</dcterms:modified>
</cp:coreProperties>
</file>