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ns05101\050_環境部_0100_環境課\地球温暖化対策係\_★省エネ高効率設備導入費補助金【常用】\04計算シート\確定版\HP用\"/>
    </mc:Choice>
  </mc:AlternateContent>
  <xr:revisionPtr revIDLastSave="0" documentId="13_ncr:1_{5E02DDA3-8566-4BAE-8330-62FB1EFACC21}" xr6:coauthVersionLast="47" xr6:coauthVersionMax="47" xr10:uidLastSave="{00000000-0000-0000-0000-000000000000}"/>
  <workbookProtection workbookAlgorithmName="SHA-512" workbookHashValue="/+zPFPnmfBZPNyzFOSHkjujO1xk1FiBf8rcdUfJP8Gt0eGQvEKSo1xVwpndmz5za85IAWu66QFWVxtBhGXsCfA==" workbookSaltValue="Mq9v2qBxLNJC/+5NcrhYpg==" workbookSpinCount="100000" lockStructure="1"/>
  <bookViews>
    <workbookView xWindow="-120" yWindow="-120" windowWidth="20730" windowHeight="11160" xr2:uid="{00000000-000D-0000-FFFF-FFFF00000000}"/>
  </bookViews>
  <sheets>
    <sheet name="入力シート" sheetId="2" r:id="rId1"/>
    <sheet name="判定" sheetId="3" r:id="rId2"/>
    <sheet name="Sheet1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C4" i="3" l="1"/>
  <c r="H9" i="4"/>
  <c r="D16" i="4" l="1"/>
  <c r="D18" i="4" s="1"/>
  <c r="D9" i="4"/>
  <c r="D11" i="4" s="1"/>
  <c r="D23" i="4" l="1"/>
  <c r="D20" i="4"/>
  <c r="D13" i="4"/>
  <c r="D2" i="4"/>
  <c r="D25" i="4" l="1"/>
  <c r="D27" i="4" s="1"/>
  <c r="D4" i="4"/>
  <c r="D6" i="4" s="1"/>
  <c r="C9" i="3" s="1"/>
  <c r="C14" i="3" l="1"/>
  <c r="C24" i="3" s="1"/>
</calcChain>
</file>

<file path=xl/sharedStrings.xml><?xml version="1.0" encoding="utf-8"?>
<sst xmlns="http://schemas.openxmlformats.org/spreadsheetml/2006/main" count="101" uniqueCount="65">
  <si>
    <t>メーカー</t>
    <phoneticPr fontId="1"/>
  </si>
  <si>
    <t>製品名</t>
    <rPh sb="0" eb="3">
      <t>セイヒンメイ</t>
    </rPh>
    <phoneticPr fontId="1"/>
  </si>
  <si>
    <t>型番</t>
    <rPh sb="0" eb="2">
      <t>カタバン</t>
    </rPh>
    <phoneticPr fontId="1"/>
  </si>
  <si>
    <t>時間/日</t>
    <rPh sb="0" eb="2">
      <t>ジカン</t>
    </rPh>
    <rPh sb="3" eb="4">
      <t>ニチ</t>
    </rPh>
    <phoneticPr fontId="1"/>
  </si>
  <si>
    <t>ｋＷ</t>
  </si>
  <si>
    <t>⑴　給湯器の導入は更新ですか、新規ですか。</t>
    <rPh sb="2" eb="4">
      <t>キュウトウ</t>
    </rPh>
    <rPh sb="4" eb="5">
      <t>キ</t>
    </rPh>
    <rPh sb="6" eb="8">
      <t>ドウニュウ</t>
    </rPh>
    <rPh sb="9" eb="11">
      <t>コウシン</t>
    </rPh>
    <rPh sb="15" eb="17">
      <t>シンキ</t>
    </rPh>
    <phoneticPr fontId="1"/>
  </si>
  <si>
    <t>⑵　給湯器の熱源は何ですか。</t>
    <rPh sb="2" eb="4">
      <t>キュウトウ</t>
    </rPh>
    <rPh sb="4" eb="5">
      <t>キ</t>
    </rPh>
    <rPh sb="6" eb="8">
      <t>ネツゲン</t>
    </rPh>
    <rPh sb="9" eb="10">
      <t>ナン</t>
    </rPh>
    <phoneticPr fontId="1"/>
  </si>
  <si>
    <t>給湯利用</t>
    <rPh sb="0" eb="2">
      <t>キュウトウ</t>
    </rPh>
    <rPh sb="2" eb="4">
      <t>リヨウ</t>
    </rPh>
    <phoneticPr fontId="1"/>
  </si>
  <si>
    <t>例：平日の１日あたりの使用時間２時間、土日の１日あたりの使用時間２時間の場合</t>
    <rPh sb="0" eb="1">
      <t>レイ</t>
    </rPh>
    <rPh sb="2" eb="4">
      <t>ヘイジツ</t>
    </rPh>
    <rPh sb="6" eb="7">
      <t>ニチ</t>
    </rPh>
    <rPh sb="11" eb="13">
      <t>シヨウ</t>
    </rPh>
    <rPh sb="13" eb="15">
      <t>ジカン</t>
    </rPh>
    <rPh sb="16" eb="18">
      <t>ジカン</t>
    </rPh>
    <rPh sb="19" eb="21">
      <t>ドニチ</t>
    </rPh>
    <rPh sb="23" eb="24">
      <t>ニチ</t>
    </rPh>
    <rPh sb="28" eb="30">
      <t>シヨウ</t>
    </rPh>
    <rPh sb="30" eb="32">
      <t>ジカン</t>
    </rPh>
    <rPh sb="33" eb="35">
      <t>ジカン</t>
    </rPh>
    <rPh sb="36" eb="38">
      <t>バアイ</t>
    </rPh>
    <phoneticPr fontId="1"/>
  </si>
  <si>
    <t>　　（（平日）２時間/日×５日＋（土日）２時間/日×２日）÷７日＝２時間/日</t>
    <rPh sb="4" eb="6">
      <t>ヘイジツ</t>
    </rPh>
    <rPh sb="8" eb="10">
      <t>ジカン</t>
    </rPh>
    <rPh sb="11" eb="12">
      <t>ニチ</t>
    </rPh>
    <rPh sb="14" eb="15">
      <t>ニチ</t>
    </rPh>
    <rPh sb="17" eb="19">
      <t>ドニチ</t>
    </rPh>
    <rPh sb="21" eb="23">
      <t>ジカン</t>
    </rPh>
    <rPh sb="24" eb="25">
      <t>ニチ</t>
    </rPh>
    <rPh sb="27" eb="28">
      <t>ニチ</t>
    </rPh>
    <rPh sb="31" eb="32">
      <t>ニチ</t>
    </rPh>
    <rPh sb="34" eb="36">
      <t>ジカン</t>
    </rPh>
    <rPh sb="37" eb="38">
      <t>ニチ</t>
    </rPh>
    <phoneticPr fontId="1"/>
  </si>
  <si>
    <t>ｋＷ</t>
    <phoneticPr fontId="1"/>
  </si>
  <si>
    <t>⑴　給湯器の熱源は何ですか。</t>
    <rPh sb="2" eb="4">
      <t>キュウトウ</t>
    </rPh>
    <rPh sb="4" eb="5">
      <t>キ</t>
    </rPh>
    <rPh sb="6" eb="8">
      <t>ネツゲン</t>
    </rPh>
    <rPh sb="9" eb="10">
      <t>ナン</t>
    </rPh>
    <phoneticPr fontId="1"/>
  </si>
  <si>
    <t>ガス消費量（給湯）</t>
    <rPh sb="2" eb="5">
      <t>ショウヒリョウ</t>
    </rPh>
    <rPh sb="6" eb="8">
      <t>キュウトウ</t>
    </rPh>
    <phoneticPr fontId="1"/>
  </si>
  <si>
    <t>年間ＣＯ２削減量</t>
    <rPh sb="0" eb="2">
      <t>ネンカン</t>
    </rPh>
    <rPh sb="5" eb="7">
      <t>サクゲン</t>
    </rPh>
    <rPh sb="7" eb="8">
      <t>リョウ</t>
    </rPh>
    <phoneticPr fontId="1"/>
  </si>
  <si>
    <r>
      <t>ｋｇ-ＣＯ</t>
    </r>
    <r>
      <rPr>
        <vertAlign val="subscript"/>
        <sz val="14"/>
        <color theme="1"/>
        <rFont val="ＭＳ ゴシック"/>
        <family val="3"/>
        <charset val="128"/>
      </rPr>
      <t>２</t>
    </r>
    <phoneticPr fontId="1"/>
  </si>
  <si>
    <t>年間ＣＯ２削減率</t>
    <rPh sb="0" eb="2">
      <t>ネンカン</t>
    </rPh>
    <rPh sb="5" eb="7">
      <t>サクゲン</t>
    </rPh>
    <rPh sb="7" eb="8">
      <t>リツ</t>
    </rPh>
    <phoneticPr fontId="1"/>
  </si>
  <si>
    <t>％</t>
    <phoneticPr fontId="1"/>
  </si>
  <si>
    <t>補助対象設備判定</t>
    <rPh sb="0" eb="2">
      <t>ホジョ</t>
    </rPh>
    <rPh sb="2" eb="4">
      <t>タイショウ</t>
    </rPh>
    <rPh sb="4" eb="6">
      <t>セツビ</t>
    </rPh>
    <rPh sb="6" eb="8">
      <t>ハンテイ</t>
    </rPh>
    <phoneticPr fontId="1"/>
  </si>
  <si>
    <t>追い炊き利用</t>
    <rPh sb="0" eb="1">
      <t>オ</t>
    </rPh>
    <rPh sb="2" eb="3">
      <t>ダ</t>
    </rPh>
    <rPh sb="4" eb="6">
      <t>リヨウ</t>
    </rPh>
    <phoneticPr fontId="1"/>
  </si>
  <si>
    <t>中間期標準加熱能力</t>
    <rPh sb="0" eb="3">
      <t>チュウカンキ</t>
    </rPh>
    <rPh sb="3" eb="5">
      <t>ヒョウジュン</t>
    </rPh>
    <rPh sb="5" eb="7">
      <t>カネツ</t>
    </rPh>
    <rPh sb="7" eb="9">
      <t>ノウリョク</t>
    </rPh>
    <phoneticPr fontId="1"/>
  </si>
  <si>
    <t>中間期標準消費電力</t>
    <rPh sb="0" eb="3">
      <t>チュウカンキ</t>
    </rPh>
    <rPh sb="3" eb="5">
      <t>ヒョウジュン</t>
    </rPh>
    <rPh sb="5" eb="7">
      <t>ショウヒ</t>
    </rPh>
    <rPh sb="7" eb="9">
      <t>デンリョク</t>
    </rPh>
    <phoneticPr fontId="1"/>
  </si>
  <si>
    <t>電気</t>
    <rPh sb="0" eb="2">
      <t>デンキ</t>
    </rPh>
    <phoneticPr fontId="1"/>
  </si>
  <si>
    <t>必要給湯熱量</t>
    <rPh sb="0" eb="2">
      <t>ヒツヨウ</t>
    </rPh>
    <rPh sb="2" eb="4">
      <t>キュウトウ</t>
    </rPh>
    <rPh sb="4" eb="6">
      <t>ネツリョウ</t>
    </rPh>
    <phoneticPr fontId="1"/>
  </si>
  <si>
    <t>ガス</t>
    <phoneticPr fontId="1"/>
  </si>
  <si>
    <t>導入前の給湯消費電力量</t>
    <rPh sb="0" eb="2">
      <t>ドウニュウ</t>
    </rPh>
    <rPh sb="2" eb="3">
      <t>マエ</t>
    </rPh>
    <rPh sb="4" eb="6">
      <t>キュウトウ</t>
    </rPh>
    <rPh sb="6" eb="8">
      <t>ショウヒ</t>
    </rPh>
    <rPh sb="8" eb="10">
      <t>デンリョク</t>
    </rPh>
    <rPh sb="10" eb="11">
      <t>リョウ</t>
    </rPh>
    <phoneticPr fontId="2"/>
  </si>
  <si>
    <t>導入後の給湯消費電力量</t>
    <rPh sb="0" eb="2">
      <t>ドウニュウ</t>
    </rPh>
    <rPh sb="2" eb="3">
      <t>ゴ</t>
    </rPh>
    <rPh sb="4" eb="6">
      <t>キュウトウ</t>
    </rPh>
    <rPh sb="6" eb="8">
      <t>ショウヒ</t>
    </rPh>
    <rPh sb="8" eb="10">
      <t>デンリョク</t>
    </rPh>
    <rPh sb="10" eb="11">
      <t>リョウ</t>
    </rPh>
    <phoneticPr fontId="2"/>
  </si>
  <si>
    <t>kWh</t>
    <phoneticPr fontId="1"/>
  </si>
  <si>
    <t>kW</t>
    <phoneticPr fontId="1"/>
  </si>
  <si>
    <t>導入後の給湯ガス消費量</t>
    <rPh sb="0" eb="2">
      <t>ドウニュウ</t>
    </rPh>
    <rPh sb="2" eb="3">
      <t>ゴ</t>
    </rPh>
    <rPh sb="4" eb="6">
      <t>キュウトウ</t>
    </rPh>
    <rPh sb="8" eb="11">
      <t>ショウヒリョウ</t>
    </rPh>
    <phoneticPr fontId="2"/>
  </si>
  <si>
    <t>導入前の給湯ガス消費量</t>
    <rPh sb="0" eb="2">
      <t>ドウニュウ</t>
    </rPh>
    <rPh sb="2" eb="3">
      <t>マエ</t>
    </rPh>
    <rPh sb="4" eb="6">
      <t>キュウトウ</t>
    </rPh>
    <rPh sb="8" eb="11">
      <t>ショウヒリョウ</t>
    </rPh>
    <phoneticPr fontId="2"/>
  </si>
  <si>
    <t>導入後の給湯灯油消費量</t>
    <rPh sb="0" eb="2">
      <t>ドウニュウ</t>
    </rPh>
    <rPh sb="2" eb="3">
      <t>ゴ</t>
    </rPh>
    <rPh sb="4" eb="6">
      <t>キュウトウ</t>
    </rPh>
    <rPh sb="6" eb="8">
      <t>トウユ</t>
    </rPh>
    <rPh sb="8" eb="11">
      <t>ショウヒリョウ</t>
    </rPh>
    <phoneticPr fontId="2"/>
  </si>
  <si>
    <t>導入前の給湯灯油消費量</t>
    <rPh sb="0" eb="2">
      <t>ドウニュウ</t>
    </rPh>
    <rPh sb="2" eb="3">
      <t>マエ</t>
    </rPh>
    <rPh sb="4" eb="6">
      <t>キュウトウ</t>
    </rPh>
    <rPh sb="6" eb="8">
      <t>トウユ</t>
    </rPh>
    <rPh sb="8" eb="11">
      <t>ショウヒリョウ</t>
    </rPh>
    <phoneticPr fontId="2"/>
  </si>
  <si>
    <t>ハイブリッド（ガス＋電気）</t>
    <rPh sb="10" eb="12">
      <t>デンキ</t>
    </rPh>
    <phoneticPr fontId="1"/>
  </si>
  <si>
    <t>導入する給湯器の年間ＣＯ２排出量</t>
    <rPh sb="0" eb="2">
      <t>ドウニュウ</t>
    </rPh>
    <rPh sb="4" eb="7">
      <t>キュウトウキ</t>
    </rPh>
    <rPh sb="8" eb="10">
      <t>ネンカン</t>
    </rPh>
    <rPh sb="13" eb="15">
      <t>ハイシュツ</t>
    </rPh>
    <rPh sb="15" eb="16">
      <t>リョウ</t>
    </rPh>
    <phoneticPr fontId="1"/>
  </si>
  <si>
    <t>既存（または想定）の給湯器の年間ＣＯ２排出量</t>
    <rPh sb="0" eb="2">
      <t>キゾン</t>
    </rPh>
    <rPh sb="6" eb="8">
      <t>ソウテイ</t>
    </rPh>
    <rPh sb="10" eb="13">
      <t>キュウトウキ</t>
    </rPh>
    <rPh sb="14" eb="16">
      <t>ネンカン</t>
    </rPh>
    <rPh sb="19" eb="21">
      <t>ハイシュツ</t>
    </rPh>
    <rPh sb="21" eb="22">
      <t>リョウ</t>
    </rPh>
    <phoneticPr fontId="1"/>
  </si>
  <si>
    <t>石油</t>
    <rPh sb="0" eb="2">
      <t>セキユ</t>
    </rPh>
    <phoneticPr fontId="1"/>
  </si>
  <si>
    <t>kg/年</t>
    <rPh sb="3" eb="4">
      <t>ネン</t>
    </rPh>
    <phoneticPr fontId="1"/>
  </si>
  <si>
    <t>L/年</t>
    <rPh sb="2" eb="3">
      <t>ネン</t>
    </rPh>
    <phoneticPr fontId="1"/>
  </si>
  <si>
    <t>kW/年</t>
    <rPh sb="3" eb="4">
      <t>ネン</t>
    </rPh>
    <phoneticPr fontId="1"/>
  </si>
  <si>
    <t>※新規の場合、入力不要</t>
    <rPh sb="1" eb="3">
      <t>シンキ</t>
    </rPh>
    <rPh sb="4" eb="6">
      <t>バアイ</t>
    </rPh>
    <rPh sb="7" eb="11">
      <t>ニュウリョクフヨウ</t>
    </rPh>
    <phoneticPr fontId="1"/>
  </si>
  <si>
    <t>号数</t>
    <rPh sb="0" eb="2">
      <t>ゴウスウ</t>
    </rPh>
    <phoneticPr fontId="1"/>
  </si>
  <si>
    <t>号</t>
    <rPh sb="0" eb="1">
      <t>ゴウ</t>
    </rPh>
    <phoneticPr fontId="1"/>
  </si>
  <si>
    <t>給湯能力</t>
    <rPh sb="0" eb="3">
      <t>キュウトウノウリョク</t>
    </rPh>
    <phoneticPr fontId="1"/>
  </si>
  <si>
    <t>燃料消費量</t>
    <rPh sb="0" eb="2">
      <t>ネンリョウ</t>
    </rPh>
    <rPh sb="2" eb="5">
      <t>ショウヒリョウ</t>
    </rPh>
    <phoneticPr fontId="1"/>
  </si>
  <si>
    <t>給湯出力</t>
    <rPh sb="0" eb="2">
      <t>キュウトウ</t>
    </rPh>
    <rPh sb="2" eb="4">
      <t>シュツリョク</t>
    </rPh>
    <phoneticPr fontId="1"/>
  </si>
  <si>
    <t>ガス消費量は「燃料消費量」と表記されている場合もあります。</t>
    <rPh sb="2" eb="5">
      <t>ショウヒリョウ</t>
    </rPh>
    <rPh sb="7" eb="12">
      <t>ネンリョウショウヒリョウ</t>
    </rPh>
    <rPh sb="14" eb="16">
      <t>ヒョウキ</t>
    </rPh>
    <rPh sb="21" eb="23">
      <t>バアイ</t>
    </rPh>
    <phoneticPr fontId="1"/>
  </si>
  <si>
    <t>給湯出力は「連続給湯出力」と表記されている場合もあります。</t>
    <rPh sb="0" eb="2">
      <t>キュウトウ</t>
    </rPh>
    <rPh sb="2" eb="4">
      <t>シュツリョク</t>
    </rPh>
    <rPh sb="6" eb="8">
      <t>レンゾク</t>
    </rPh>
    <rPh sb="8" eb="10">
      <t>キュウトウ</t>
    </rPh>
    <rPh sb="10" eb="12">
      <t>シュツリョク</t>
    </rPh>
    <rPh sb="14" eb="16">
      <t>ヒョウキ</t>
    </rPh>
    <rPh sb="21" eb="23">
      <t>バアイ</t>
    </rPh>
    <phoneticPr fontId="1"/>
  </si>
  <si>
    <t>１　本補助金を使って導入する給湯器についてご入力ください。</t>
    <rPh sb="2" eb="3">
      <t>ホン</t>
    </rPh>
    <rPh sb="3" eb="6">
      <t>ホジョキン</t>
    </rPh>
    <rPh sb="7" eb="8">
      <t>ツカ</t>
    </rPh>
    <rPh sb="10" eb="12">
      <t>ドウニュウ</t>
    </rPh>
    <rPh sb="14" eb="17">
      <t>キュウトウキ</t>
    </rPh>
    <rPh sb="22" eb="24">
      <t>ニュウリョク</t>
    </rPh>
    <phoneticPr fontId="1"/>
  </si>
  <si>
    <t>⑶　給湯器の１日あたりの平均利用時間数をご入力ください。</t>
    <rPh sb="2" eb="4">
      <t>キュウトウ</t>
    </rPh>
    <rPh sb="4" eb="5">
      <t>キ</t>
    </rPh>
    <rPh sb="7" eb="8">
      <t>ニチ</t>
    </rPh>
    <rPh sb="12" eb="14">
      <t>ヘイキン</t>
    </rPh>
    <rPh sb="14" eb="16">
      <t>リヨウ</t>
    </rPh>
    <rPh sb="16" eb="18">
      <t>ジカン</t>
    </rPh>
    <rPh sb="18" eb="19">
      <t>スウ</t>
    </rPh>
    <rPh sb="21" eb="23">
      <t>ニュウリョク</t>
    </rPh>
    <phoneticPr fontId="1"/>
  </si>
  <si>
    <t>⑷　給湯器のメーカー・製品名・型番をご入力ください。</t>
    <rPh sb="2" eb="4">
      <t>キュウトウ</t>
    </rPh>
    <rPh sb="4" eb="5">
      <t>キ</t>
    </rPh>
    <rPh sb="11" eb="14">
      <t>セイヒンメイ</t>
    </rPh>
    <rPh sb="15" eb="17">
      <t>カタバン</t>
    </rPh>
    <rPh sb="19" eb="21">
      <t>ニュウリョク</t>
    </rPh>
    <phoneticPr fontId="1"/>
  </si>
  <si>
    <t>２　既存の給湯器についてご入力ください。</t>
    <rPh sb="2" eb="4">
      <t>キゾン</t>
    </rPh>
    <rPh sb="5" eb="8">
      <t>キュウトウキ</t>
    </rPh>
    <rPh sb="13" eb="15">
      <t>ニュウリョク</t>
    </rPh>
    <phoneticPr fontId="1"/>
  </si>
  <si>
    <t>⑵　給湯器のメーカー・製品名・型番をご入力ください。</t>
    <rPh sb="2" eb="4">
      <t>キュウトウ</t>
    </rPh>
    <rPh sb="4" eb="5">
      <t>キ</t>
    </rPh>
    <rPh sb="11" eb="14">
      <t>セイヒンメイ</t>
    </rPh>
    <rPh sb="15" eb="17">
      <t>カタバン</t>
    </rPh>
    <rPh sb="19" eb="21">
      <t>ニュウリョク</t>
    </rPh>
    <phoneticPr fontId="1"/>
  </si>
  <si>
    <r>
      <t>⑶　</t>
    </r>
    <r>
      <rPr>
        <b/>
        <sz val="14"/>
        <color rgb="FFFF0000"/>
        <rFont val="ＭＳ ゴシック"/>
        <family val="3"/>
        <charset val="128"/>
      </rPr>
      <t>（熱源が電気の場合）</t>
    </r>
    <r>
      <rPr>
        <b/>
        <sz val="14"/>
        <color theme="1"/>
        <rFont val="ＭＳ ゴシック"/>
        <family val="3"/>
        <charset val="128"/>
      </rPr>
      <t>給湯器の中間期標準消費電力をご入力ください。</t>
    </r>
    <rPh sb="3" eb="5">
      <t>ネツゲン</t>
    </rPh>
    <rPh sb="6" eb="8">
      <t>デンキ</t>
    </rPh>
    <rPh sb="9" eb="11">
      <t>バアイ</t>
    </rPh>
    <rPh sb="12" eb="14">
      <t>キュウトウ</t>
    </rPh>
    <rPh sb="14" eb="15">
      <t>キ</t>
    </rPh>
    <rPh sb="16" eb="19">
      <t>チュウカンキ</t>
    </rPh>
    <rPh sb="19" eb="21">
      <t>ヒョウジュン</t>
    </rPh>
    <rPh sb="21" eb="23">
      <t>ショウヒ</t>
    </rPh>
    <rPh sb="23" eb="25">
      <t>デンリョク</t>
    </rPh>
    <rPh sb="27" eb="29">
      <t>ニュウリョク</t>
    </rPh>
    <phoneticPr fontId="1"/>
  </si>
  <si>
    <r>
      <t>⑷　</t>
    </r>
    <r>
      <rPr>
        <b/>
        <sz val="14"/>
        <color rgb="FFFF0000"/>
        <rFont val="ＭＳ ゴシック"/>
        <family val="3"/>
        <charset val="128"/>
      </rPr>
      <t>（熱源がガスの場合）</t>
    </r>
    <r>
      <rPr>
        <b/>
        <sz val="14"/>
        <color theme="1"/>
        <rFont val="ＭＳ ゴシック"/>
        <family val="3"/>
        <charset val="128"/>
      </rPr>
      <t>給湯器のガス消費量（給湯）をご入力ください。</t>
    </r>
    <rPh sb="3" eb="5">
      <t>ネツゲン</t>
    </rPh>
    <rPh sb="9" eb="11">
      <t>バアイ</t>
    </rPh>
    <rPh sb="12" eb="14">
      <t>キュウトウ</t>
    </rPh>
    <rPh sb="14" eb="15">
      <t>キ</t>
    </rPh>
    <rPh sb="18" eb="21">
      <t>ショウヒリョウ</t>
    </rPh>
    <rPh sb="22" eb="24">
      <t>キュウトウ</t>
    </rPh>
    <rPh sb="27" eb="29">
      <t>ニュウリョク</t>
    </rPh>
    <phoneticPr fontId="1"/>
  </si>
  <si>
    <r>
      <t>⑸　</t>
    </r>
    <r>
      <rPr>
        <b/>
        <sz val="14"/>
        <color rgb="FFFF0000"/>
        <rFont val="ＭＳ ゴシック"/>
        <family val="3"/>
        <charset val="128"/>
      </rPr>
      <t>（熱源が石油の場合）</t>
    </r>
    <r>
      <rPr>
        <b/>
        <sz val="14"/>
        <color theme="1"/>
        <rFont val="ＭＳ ゴシック"/>
        <family val="3"/>
        <charset val="128"/>
      </rPr>
      <t>給湯器の燃料消費量をご入力ください。</t>
    </r>
    <rPh sb="3" eb="5">
      <t>ネツゲン</t>
    </rPh>
    <rPh sb="6" eb="8">
      <t>セキユ</t>
    </rPh>
    <rPh sb="9" eb="11">
      <t>バアイ</t>
    </rPh>
    <rPh sb="12" eb="14">
      <t>キュウトウ</t>
    </rPh>
    <rPh sb="14" eb="15">
      <t>キ</t>
    </rPh>
    <rPh sb="16" eb="18">
      <t>ネンリョウ</t>
    </rPh>
    <rPh sb="18" eb="21">
      <t>ショウヒリョウ</t>
    </rPh>
    <rPh sb="23" eb="25">
      <t>ニュウリョク</t>
    </rPh>
    <phoneticPr fontId="1"/>
  </si>
  <si>
    <r>
      <t>⑸　</t>
    </r>
    <r>
      <rPr>
        <b/>
        <sz val="14"/>
        <color rgb="FFFF0000"/>
        <rFont val="ＭＳ ゴシック"/>
        <family val="3"/>
        <charset val="128"/>
      </rPr>
      <t>（熱源が電気の場合）</t>
    </r>
    <r>
      <rPr>
        <b/>
        <sz val="14"/>
        <color theme="1"/>
        <rFont val="ＭＳ ゴシック"/>
        <family val="3"/>
        <charset val="128"/>
      </rPr>
      <t>給湯器の中間期標準消費電力・</t>
    </r>
    <rPh sb="3" eb="5">
      <t>ネツゲン</t>
    </rPh>
    <rPh sb="6" eb="8">
      <t>デンキ</t>
    </rPh>
    <rPh sb="9" eb="11">
      <t>バアイ</t>
    </rPh>
    <rPh sb="12" eb="14">
      <t>キュウトウ</t>
    </rPh>
    <rPh sb="14" eb="15">
      <t>キ</t>
    </rPh>
    <rPh sb="16" eb="19">
      <t>チュウカンキ</t>
    </rPh>
    <rPh sb="19" eb="21">
      <t>ヒョウジュン</t>
    </rPh>
    <rPh sb="21" eb="23">
      <t>ショウヒ</t>
    </rPh>
    <rPh sb="23" eb="25">
      <t>デンリョク</t>
    </rPh>
    <phoneticPr fontId="1"/>
  </si>
  <si>
    <t>中間期標準加熱能力</t>
    <phoneticPr fontId="1"/>
  </si>
  <si>
    <t xml:space="preserve"> をご入力ください。</t>
    <phoneticPr fontId="1"/>
  </si>
  <si>
    <r>
      <t>⑹　</t>
    </r>
    <r>
      <rPr>
        <b/>
        <sz val="14"/>
        <color rgb="FFFF0000"/>
        <rFont val="ＭＳ ゴシック"/>
        <family val="3"/>
        <charset val="128"/>
      </rPr>
      <t>（熱源がガスの場合）</t>
    </r>
    <r>
      <rPr>
        <b/>
        <sz val="14"/>
        <color theme="1"/>
        <rFont val="ＭＳ ゴシック"/>
        <family val="3"/>
        <charset val="128"/>
      </rPr>
      <t>給湯器のガス消費量（給湯）・</t>
    </r>
    <rPh sb="3" eb="5">
      <t>ネツゲン</t>
    </rPh>
    <rPh sb="9" eb="11">
      <t>バアイ</t>
    </rPh>
    <rPh sb="12" eb="14">
      <t>キュウトウ</t>
    </rPh>
    <rPh sb="14" eb="15">
      <t>キ</t>
    </rPh>
    <rPh sb="18" eb="21">
      <t>ショウヒリョウ</t>
    </rPh>
    <rPh sb="22" eb="24">
      <t>キュウトウ</t>
    </rPh>
    <phoneticPr fontId="1"/>
  </si>
  <si>
    <t>号数</t>
    <phoneticPr fontId="1"/>
  </si>
  <si>
    <t>をご入力ください。</t>
  </si>
  <si>
    <t>給湯出力</t>
    <phoneticPr fontId="1"/>
  </si>
  <si>
    <r>
      <t>⑺　</t>
    </r>
    <r>
      <rPr>
        <b/>
        <sz val="14"/>
        <color rgb="FFFF0000"/>
        <rFont val="ＭＳ ゴシック"/>
        <family val="3"/>
        <charset val="128"/>
      </rPr>
      <t>（熱源が石油の場合）</t>
    </r>
    <r>
      <rPr>
        <b/>
        <sz val="14"/>
        <color theme="1"/>
        <rFont val="ＭＳ ゴシック"/>
        <family val="3"/>
        <charset val="128"/>
      </rPr>
      <t>給湯器の燃料消費量 ・</t>
    </r>
    <rPh sb="3" eb="5">
      <t>ネツゲン</t>
    </rPh>
    <rPh sb="6" eb="8">
      <t>セキユ</t>
    </rPh>
    <rPh sb="9" eb="11">
      <t>バアイ</t>
    </rPh>
    <rPh sb="12" eb="14">
      <t>キュウトウ</t>
    </rPh>
    <rPh sb="14" eb="15">
      <t>キ</t>
    </rPh>
    <rPh sb="16" eb="18">
      <t>ネンリョウ</t>
    </rPh>
    <rPh sb="18" eb="21">
      <t>ショウヒリョウ</t>
    </rPh>
    <phoneticPr fontId="1"/>
  </si>
  <si>
    <r>
      <t>⑻　</t>
    </r>
    <r>
      <rPr>
        <b/>
        <sz val="14"/>
        <color rgb="FFFF0000"/>
        <rFont val="ＭＳ ゴシック"/>
        <family val="3"/>
        <charset val="128"/>
      </rPr>
      <t>（熱源がハイブリッド（ガス＋電気）の場合）</t>
    </r>
    <r>
      <rPr>
        <b/>
        <sz val="14"/>
        <color theme="1"/>
        <rFont val="ＭＳ ゴシック"/>
        <family val="3"/>
        <charset val="128"/>
      </rPr>
      <t>給湯器の中間期標準消費電力・</t>
    </r>
    <rPh sb="3" eb="5">
      <t>ネツゲン</t>
    </rPh>
    <rPh sb="16" eb="18">
      <t>デンキ</t>
    </rPh>
    <rPh sb="20" eb="22">
      <t>バアイ</t>
    </rPh>
    <rPh sb="23" eb="25">
      <t>キュウトウ</t>
    </rPh>
    <rPh sb="25" eb="26">
      <t>キ</t>
    </rPh>
    <rPh sb="27" eb="30">
      <t>チュウカンキ</t>
    </rPh>
    <rPh sb="30" eb="32">
      <t>ヒョウジュン</t>
    </rPh>
    <rPh sb="32" eb="34">
      <t>ショウヒ</t>
    </rPh>
    <rPh sb="34" eb="36">
      <t>デンリョク</t>
    </rPh>
    <phoneticPr fontId="1"/>
  </si>
  <si>
    <t>仕様が「システム」／「貯湯ユニット」／「ヒートポンプユニット」などに
分かれて記載されていることが多いです。
入力の際は、「ヒートポンプユニット」の欄をご参照ください。</t>
    <rPh sb="0" eb="2">
      <t>シヨウ</t>
    </rPh>
    <rPh sb="11" eb="13">
      <t>チョトウ</t>
    </rPh>
    <rPh sb="35" eb="36">
      <t>ワ</t>
    </rPh>
    <rPh sb="39" eb="41">
      <t>キサイ</t>
    </rPh>
    <rPh sb="49" eb="50">
      <t>オオ</t>
    </rPh>
    <rPh sb="55" eb="57">
      <t>ニュウリョク</t>
    </rPh>
    <rPh sb="58" eb="59">
      <t>サイ</t>
    </rPh>
    <rPh sb="74" eb="75">
      <t>ラン</t>
    </rPh>
    <rPh sb="77" eb="7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</si>
</sst>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.00;&quot;△ &quot;#,##0.00"/>
    <numFmt numFmtId="178" formatCode="#,##0.000;&quot;△ &quot;#,##0.000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vertAlign val="subscript"/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0" xfId="0" quotePrefix="1">
      <alignment vertical="center"/>
    </xf>
    <xf numFmtId="0" fontId="4" fillId="0" borderId="0" xfId="0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6" fillId="3" borderId="0" xfId="0" applyFont="1" applyFill="1" applyAlignment="1">
      <alignment vertical="center"/>
    </xf>
    <xf numFmtId="176" fontId="5" fillId="2" borderId="1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0" fontId="5" fillId="2" borderId="1" xfId="0" applyNumberFormat="1" applyFont="1" applyFill="1" applyBorder="1">
      <alignment vertical="center"/>
    </xf>
    <xf numFmtId="0" fontId="5" fillId="2" borderId="2" xfId="0" applyNumberFormat="1" applyFont="1" applyFill="1" applyBorder="1">
      <alignment vertical="center"/>
    </xf>
    <xf numFmtId="0" fontId="5" fillId="2" borderId="3" xfId="0" applyNumberFormat="1" applyFont="1" applyFill="1" applyBorder="1">
      <alignment vertical="center"/>
    </xf>
    <xf numFmtId="0" fontId="6" fillId="3" borderId="0" xfId="0" applyFont="1" applyFill="1">
      <alignment vertical="center"/>
    </xf>
    <xf numFmtId="178" fontId="5" fillId="2" borderId="1" xfId="0" applyNumberFormat="1" applyFont="1" applyFill="1" applyBorder="1">
      <alignment vertical="center"/>
    </xf>
    <xf numFmtId="178" fontId="5" fillId="2" borderId="2" xfId="0" applyNumberFormat="1" applyFont="1" applyFill="1" applyBorder="1">
      <alignment vertical="center"/>
    </xf>
    <xf numFmtId="178" fontId="5" fillId="2" borderId="3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1" xfId="0" applyNumberFormat="1" applyFont="1" applyFill="1" applyBorder="1">
      <alignment vertical="center"/>
    </xf>
    <xf numFmtId="177" fontId="8" fillId="0" borderId="2" xfId="0" applyNumberFormat="1" applyFont="1" applyFill="1" applyBorder="1">
      <alignment vertical="center"/>
    </xf>
    <xf numFmtId="0" fontId="8" fillId="0" borderId="1" xfId="0" applyNumberFormat="1" applyFont="1" applyBorder="1">
      <alignment vertical="center"/>
    </xf>
    <xf numFmtId="0" fontId="8" fillId="0" borderId="2" xfId="0" applyNumberFormat="1" applyFont="1" applyBorder="1">
      <alignment vertical="center"/>
    </xf>
  </cellXfs>
  <cellStyles count="1">
    <cellStyle name="標準" xfId="0" builtinId="0"/>
  </cellStyles>
  <dxfs count="50">
    <dxf>
      <font>
        <b/>
        <i val="0"/>
        <color theme="4" tint="-0.499984740745262"/>
      </font>
      <fill>
        <patternFill>
          <bgColor theme="4" tint="0.59996337778862885"/>
        </patternFill>
      </fill>
    </dxf>
    <dxf>
      <font>
        <b/>
        <i val="0"/>
        <color rgb="FFCC00CC"/>
      </font>
      <fill>
        <patternFill>
          <bgColor rgb="FFFF99FF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ont>
        <strike val="0"/>
      </font>
      <fill>
        <patternFill>
          <bgColor theme="1"/>
        </patternFill>
      </fill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mruColors>
      <color rgb="FFCC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28</xdr:row>
      <xdr:rowOff>228600</xdr:rowOff>
    </xdr:from>
    <xdr:to>
      <xdr:col>50</xdr:col>
      <xdr:colOff>180976</xdr:colOff>
      <xdr:row>31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1868A7D-2F22-44DD-9C60-B823BE4B6EE1}"/>
            </a:ext>
          </a:extLst>
        </xdr:cNvPr>
        <xdr:cNvSpPr/>
      </xdr:nvSpPr>
      <xdr:spPr>
        <a:xfrm>
          <a:off x="7877175" y="7362825"/>
          <a:ext cx="3705226" cy="10382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数値はカタログの「仕様表」等に記載されていることが多いです。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A103"/>
  <sheetViews>
    <sheetView showGridLines="0" tabSelected="1" zoomScaleNormal="100" workbookViewId="0"/>
  </sheetViews>
  <sheetFormatPr defaultColWidth="3" defaultRowHeight="17.25" x14ac:dyDescent="0.15"/>
  <cols>
    <col min="1" max="23" width="3" style="2"/>
    <col min="24" max="24" width="2.625" style="2" customWidth="1"/>
    <col min="25" max="16384" width="3" style="2"/>
  </cols>
  <sheetData>
    <row r="2" spans="1:24" s="1" customFormat="1" x14ac:dyDescent="0.15">
      <c r="A2" s="1" t="s">
        <v>47</v>
      </c>
    </row>
    <row r="4" spans="1:24" x14ac:dyDescent="0.15">
      <c r="B4" s="1" t="s">
        <v>5</v>
      </c>
    </row>
    <row r="5" spans="1:24" ht="18" thickBot="1" x14ac:dyDescent="0.2"/>
    <row r="6" spans="1:24" ht="36" customHeight="1" thickBot="1" x14ac:dyDescent="0.2">
      <c r="C6" s="11"/>
      <c r="D6" s="12"/>
      <c r="E6" s="12"/>
      <c r="F6" s="13"/>
    </row>
    <row r="9" spans="1:24" x14ac:dyDescent="0.15">
      <c r="B9" s="1" t="s">
        <v>6</v>
      </c>
    </row>
    <row r="10" spans="1:24" ht="18" thickBot="1" x14ac:dyDescent="0.2"/>
    <row r="11" spans="1:24" ht="36" customHeight="1" thickBot="1" x14ac:dyDescent="0.2"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4" spans="1:24" x14ac:dyDescent="0.15">
      <c r="B14" s="1" t="s">
        <v>48</v>
      </c>
    </row>
    <row r="16" spans="1:24" x14ac:dyDescent="0.15">
      <c r="C16" s="14" t="s">
        <v>7</v>
      </c>
      <c r="D16" s="14"/>
      <c r="E16" s="14"/>
      <c r="F16" s="14"/>
      <c r="G16" s="14"/>
      <c r="H16" s="14"/>
      <c r="I16" s="14"/>
      <c r="J16" s="14"/>
      <c r="K16" s="14"/>
      <c r="L16" s="14"/>
      <c r="M16" s="3"/>
      <c r="N16" s="3"/>
      <c r="O16" s="21" t="s">
        <v>18</v>
      </c>
      <c r="P16" s="21"/>
      <c r="Q16" s="21"/>
      <c r="R16" s="21"/>
      <c r="S16" s="21"/>
      <c r="T16" s="21"/>
      <c r="U16" s="21"/>
      <c r="V16" s="21"/>
      <c r="W16" s="21"/>
      <c r="X16" s="21"/>
    </row>
    <row r="17" spans="2:24" ht="18" thickBo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2:24" ht="36" customHeight="1" thickBot="1" x14ac:dyDescent="0.2">
      <c r="C18" s="5"/>
      <c r="D18" s="15"/>
      <c r="E18" s="16"/>
      <c r="F18" s="16"/>
      <c r="G18" s="17"/>
      <c r="H18" s="5" t="s">
        <v>3</v>
      </c>
      <c r="I18" s="5"/>
      <c r="J18" s="5"/>
      <c r="K18" s="5"/>
      <c r="L18" s="5"/>
      <c r="M18" s="4"/>
      <c r="N18" s="4"/>
      <c r="O18" s="5"/>
      <c r="P18" s="15"/>
      <c r="Q18" s="16"/>
      <c r="R18" s="16"/>
      <c r="S18" s="17"/>
      <c r="T18" s="5" t="s">
        <v>3</v>
      </c>
      <c r="U18" s="5"/>
      <c r="V18" s="5"/>
      <c r="W18" s="5"/>
      <c r="X18" s="5"/>
    </row>
    <row r="19" spans="2:24" x14ac:dyDescent="0.15"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</row>
    <row r="21" spans="2:24" x14ac:dyDescent="0.15">
      <c r="C21" s="2" t="s">
        <v>8</v>
      </c>
    </row>
    <row r="22" spans="2:24" x14ac:dyDescent="0.15">
      <c r="C22" s="2" t="s">
        <v>9</v>
      </c>
    </row>
    <row r="25" spans="2:24" x14ac:dyDescent="0.15">
      <c r="B25" s="1" t="s">
        <v>49</v>
      </c>
    </row>
    <row r="26" spans="2:24" ht="18" thickBot="1" x14ac:dyDescent="0.2"/>
    <row r="27" spans="2:24" ht="36" customHeight="1" thickBot="1" x14ac:dyDescent="0.2">
      <c r="C27" s="2" t="s">
        <v>0</v>
      </c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3"/>
    </row>
    <row r="28" spans="2:24" ht="18" thickBot="1" x14ac:dyDescent="0.2"/>
    <row r="29" spans="2:24" ht="36" customHeight="1" thickBot="1" x14ac:dyDescent="0.2">
      <c r="C29" s="2" t="s">
        <v>1</v>
      </c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3"/>
    </row>
    <row r="30" spans="2:24" ht="18" thickBot="1" x14ac:dyDescent="0.2"/>
    <row r="31" spans="2:24" ht="36" customHeight="1" thickBot="1" x14ac:dyDescent="0.2">
      <c r="C31" s="2" t="s">
        <v>2</v>
      </c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3"/>
    </row>
    <row r="34" spans="2:53" x14ac:dyDescent="0.15">
      <c r="B34" s="1" t="s">
        <v>55</v>
      </c>
      <c r="Y34" s="1" t="s">
        <v>56</v>
      </c>
      <c r="AG34" s="1" t="s">
        <v>57</v>
      </c>
    </row>
    <row r="36" spans="2:53" ht="17.25" customHeight="1" x14ac:dyDescent="0.15">
      <c r="C36" s="14" t="s">
        <v>20</v>
      </c>
      <c r="D36" s="14"/>
      <c r="E36" s="14"/>
      <c r="F36" s="14"/>
      <c r="G36" s="14"/>
      <c r="H36" s="14"/>
      <c r="I36" s="14"/>
      <c r="J36" s="14"/>
      <c r="K36" s="14"/>
      <c r="N36" s="14" t="s">
        <v>19</v>
      </c>
      <c r="O36" s="14"/>
      <c r="P36" s="14"/>
      <c r="Q36" s="14"/>
      <c r="R36" s="14"/>
      <c r="S36" s="14"/>
      <c r="T36" s="14"/>
      <c r="U36" s="14"/>
      <c r="V36" s="14"/>
      <c r="Y36" s="26" t="s">
        <v>64</v>
      </c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</row>
    <row r="37" spans="2:53" ht="18" thickBot="1" x14ac:dyDescent="0.2">
      <c r="C37" s="5"/>
      <c r="D37" s="5"/>
      <c r="E37" s="5"/>
      <c r="F37" s="5"/>
      <c r="G37" s="5"/>
      <c r="H37" s="5"/>
      <c r="I37" s="5"/>
      <c r="J37" s="5"/>
      <c r="K37" s="5"/>
      <c r="N37" s="5"/>
      <c r="O37" s="5"/>
      <c r="P37" s="5"/>
      <c r="Q37" s="5"/>
      <c r="R37" s="5"/>
      <c r="S37" s="5"/>
      <c r="T37" s="5"/>
      <c r="U37" s="5"/>
      <c r="V37" s="5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</row>
    <row r="38" spans="2:53" ht="36" customHeight="1" thickBot="1" x14ac:dyDescent="0.2">
      <c r="C38" s="5"/>
      <c r="D38" s="22"/>
      <c r="E38" s="23"/>
      <c r="F38" s="23"/>
      <c r="G38" s="24"/>
      <c r="H38" s="5" t="s">
        <v>4</v>
      </c>
      <c r="I38" s="5"/>
      <c r="J38" s="5"/>
      <c r="K38" s="5"/>
      <c r="N38" s="5"/>
      <c r="O38" s="22"/>
      <c r="P38" s="23"/>
      <c r="Q38" s="23"/>
      <c r="R38" s="24"/>
      <c r="S38" s="5" t="s">
        <v>4</v>
      </c>
      <c r="T38" s="5"/>
      <c r="U38" s="5"/>
      <c r="V38" s="5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</row>
    <row r="39" spans="2:53" x14ac:dyDescent="0.15">
      <c r="C39" s="5"/>
      <c r="D39" s="5"/>
      <c r="E39" s="5"/>
      <c r="F39" s="5"/>
      <c r="G39" s="5"/>
      <c r="H39" s="5"/>
      <c r="I39" s="5"/>
      <c r="J39" s="5"/>
      <c r="K39" s="5"/>
      <c r="N39" s="5"/>
      <c r="O39" s="5"/>
      <c r="P39" s="5"/>
      <c r="Q39" s="5"/>
      <c r="R39" s="5"/>
      <c r="S39" s="5"/>
      <c r="T39" s="5"/>
      <c r="U39" s="5"/>
      <c r="V39" s="5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</row>
    <row r="42" spans="2:53" x14ac:dyDescent="0.15">
      <c r="B42" s="1" t="s">
        <v>58</v>
      </c>
      <c r="Y42" s="1" t="s">
        <v>59</v>
      </c>
      <c r="AA42" s="1" t="s">
        <v>60</v>
      </c>
    </row>
    <row r="44" spans="2:53" x14ac:dyDescent="0.15">
      <c r="C44" s="14" t="s">
        <v>12</v>
      </c>
      <c r="D44" s="14"/>
      <c r="E44" s="14"/>
      <c r="F44" s="14"/>
      <c r="G44" s="14"/>
      <c r="H44" s="14"/>
      <c r="I44" s="14"/>
      <c r="J44" s="14"/>
      <c r="K44" s="14"/>
      <c r="N44" s="14" t="s">
        <v>40</v>
      </c>
      <c r="O44" s="14"/>
      <c r="P44" s="14"/>
      <c r="Q44" s="14"/>
      <c r="R44" s="14"/>
      <c r="S44" s="14"/>
      <c r="T44" s="14"/>
      <c r="U44" s="14"/>
      <c r="V44" s="14"/>
      <c r="Y44" s="27" t="s">
        <v>45</v>
      </c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</row>
    <row r="45" spans="2:53" ht="18" thickBot="1" x14ac:dyDescent="0.2">
      <c r="C45" s="5"/>
      <c r="D45" s="5"/>
      <c r="E45" s="5"/>
      <c r="F45" s="5"/>
      <c r="G45" s="5"/>
      <c r="H45" s="5"/>
      <c r="I45" s="5"/>
      <c r="J45" s="5"/>
      <c r="K45" s="5"/>
      <c r="N45" s="5"/>
      <c r="O45" s="5"/>
      <c r="P45" s="5"/>
      <c r="Q45" s="5"/>
      <c r="R45" s="5"/>
      <c r="S45" s="5"/>
      <c r="T45" s="5"/>
      <c r="U45" s="5"/>
      <c r="V45" s="5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</row>
    <row r="46" spans="2:53" ht="36" customHeight="1" thickBot="1" x14ac:dyDescent="0.2">
      <c r="C46" s="5"/>
      <c r="D46" s="22"/>
      <c r="E46" s="23"/>
      <c r="F46" s="23"/>
      <c r="G46" s="24"/>
      <c r="H46" s="5" t="s">
        <v>10</v>
      </c>
      <c r="I46" s="5"/>
      <c r="J46" s="5"/>
      <c r="K46" s="5"/>
      <c r="N46" s="5"/>
      <c r="O46" s="18"/>
      <c r="P46" s="19"/>
      <c r="Q46" s="19"/>
      <c r="R46" s="20"/>
      <c r="S46" s="5" t="s">
        <v>41</v>
      </c>
      <c r="T46" s="5"/>
      <c r="U46" s="5"/>
      <c r="V46" s="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</row>
    <row r="47" spans="2:53" x14ac:dyDescent="0.15">
      <c r="C47" s="5"/>
      <c r="D47" s="5"/>
      <c r="E47" s="5"/>
      <c r="F47" s="5"/>
      <c r="G47" s="5"/>
      <c r="H47" s="5"/>
      <c r="I47" s="5"/>
      <c r="J47" s="5"/>
      <c r="K47" s="5"/>
      <c r="N47" s="5"/>
      <c r="O47" s="5"/>
      <c r="P47" s="5"/>
      <c r="Q47" s="5"/>
      <c r="R47" s="5"/>
      <c r="S47" s="5"/>
      <c r="T47" s="5"/>
      <c r="U47" s="5"/>
      <c r="V47" s="5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</row>
    <row r="50" spans="2:53" x14ac:dyDescent="0.15">
      <c r="B50" s="1" t="s">
        <v>62</v>
      </c>
      <c r="U50" s="1"/>
      <c r="V50" s="1" t="s">
        <v>61</v>
      </c>
      <c r="W50" s="1"/>
      <c r="X50" s="1"/>
      <c r="Y50" s="1"/>
      <c r="Z50" s="1" t="s">
        <v>60</v>
      </c>
      <c r="AA50" s="1"/>
      <c r="AB50" s="1"/>
    </row>
    <row r="52" spans="2:53" x14ac:dyDescent="0.15">
      <c r="C52" s="14" t="s">
        <v>43</v>
      </c>
      <c r="D52" s="14"/>
      <c r="E52" s="14"/>
      <c r="F52" s="14"/>
      <c r="G52" s="14"/>
      <c r="H52" s="14"/>
      <c r="I52" s="14"/>
      <c r="J52" s="14"/>
      <c r="K52" s="14"/>
      <c r="N52" s="14" t="s">
        <v>44</v>
      </c>
      <c r="O52" s="14"/>
      <c r="P52" s="14"/>
      <c r="Q52" s="14"/>
      <c r="R52" s="14"/>
      <c r="S52" s="14"/>
      <c r="T52" s="14"/>
      <c r="U52" s="14"/>
      <c r="V52" s="14"/>
      <c r="Y52" s="27" t="s">
        <v>46</v>
      </c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</row>
    <row r="53" spans="2:53" ht="18" thickBot="1" x14ac:dyDescent="0.2">
      <c r="C53" s="5"/>
      <c r="D53" s="5"/>
      <c r="E53" s="5"/>
      <c r="F53" s="5"/>
      <c r="G53" s="5"/>
      <c r="H53" s="5"/>
      <c r="I53" s="5"/>
      <c r="J53" s="5"/>
      <c r="K53" s="5"/>
      <c r="N53" s="5"/>
      <c r="O53" s="5"/>
      <c r="P53" s="5"/>
      <c r="Q53" s="5"/>
      <c r="R53" s="5"/>
      <c r="S53" s="5"/>
      <c r="T53" s="5"/>
      <c r="U53" s="5"/>
      <c r="V53" s="5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</row>
    <row r="54" spans="2:53" ht="36" customHeight="1" thickBot="1" x14ac:dyDescent="0.2">
      <c r="C54" s="5"/>
      <c r="D54" s="22"/>
      <c r="E54" s="23"/>
      <c r="F54" s="23"/>
      <c r="G54" s="24"/>
      <c r="H54" s="5" t="s">
        <v>10</v>
      </c>
      <c r="I54" s="5"/>
      <c r="J54" s="5"/>
      <c r="K54" s="5"/>
      <c r="N54" s="5"/>
      <c r="O54" s="22"/>
      <c r="P54" s="23"/>
      <c r="Q54" s="23"/>
      <c r="R54" s="24"/>
      <c r="S54" s="5" t="s">
        <v>4</v>
      </c>
      <c r="T54" s="5"/>
      <c r="U54" s="5"/>
      <c r="V54" s="5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</row>
    <row r="55" spans="2:53" x14ac:dyDescent="0.15">
      <c r="C55" s="5"/>
      <c r="D55" s="5"/>
      <c r="E55" s="5"/>
      <c r="F55" s="5"/>
      <c r="G55" s="5"/>
      <c r="H55" s="5"/>
      <c r="I55" s="5"/>
      <c r="J55" s="5"/>
      <c r="K55" s="5"/>
      <c r="N55" s="5"/>
      <c r="O55" s="5"/>
      <c r="P55" s="5"/>
      <c r="Q55" s="5"/>
      <c r="R55" s="5"/>
      <c r="S55" s="5"/>
      <c r="T55" s="5"/>
      <c r="U55" s="5"/>
      <c r="V55" s="5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</row>
    <row r="58" spans="2:53" x14ac:dyDescent="0.15">
      <c r="B58" s="1" t="s">
        <v>63</v>
      </c>
      <c r="AH58" s="1"/>
      <c r="AI58" s="1" t="s">
        <v>56</v>
      </c>
      <c r="AJ58" s="1"/>
      <c r="AK58" s="1"/>
      <c r="AL58" s="1"/>
      <c r="AM58" s="1"/>
      <c r="AN58" s="1"/>
      <c r="AO58" s="1"/>
      <c r="AP58" s="1"/>
      <c r="AQ58" s="1" t="s">
        <v>60</v>
      </c>
    </row>
    <row r="60" spans="2:53" ht="17.25" customHeight="1" x14ac:dyDescent="0.15">
      <c r="C60" s="14" t="s">
        <v>20</v>
      </c>
      <c r="D60" s="14"/>
      <c r="E60" s="14"/>
      <c r="F60" s="14"/>
      <c r="G60" s="14"/>
      <c r="H60" s="14"/>
      <c r="I60" s="14"/>
      <c r="J60" s="14"/>
      <c r="K60" s="14"/>
      <c r="N60" s="14" t="s">
        <v>19</v>
      </c>
      <c r="O60" s="14"/>
      <c r="P60" s="14"/>
      <c r="Q60" s="14"/>
      <c r="R60" s="14"/>
      <c r="S60" s="14"/>
      <c r="T60" s="14"/>
      <c r="U60" s="14"/>
      <c r="V60" s="14"/>
      <c r="Y60" s="26" t="s">
        <v>64</v>
      </c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</row>
    <row r="61" spans="2:53" ht="18" thickBot="1" x14ac:dyDescent="0.2">
      <c r="C61" s="5"/>
      <c r="D61" s="5"/>
      <c r="E61" s="5"/>
      <c r="F61" s="5"/>
      <c r="G61" s="5"/>
      <c r="H61" s="5"/>
      <c r="I61" s="5"/>
      <c r="J61" s="5"/>
      <c r="K61" s="5"/>
      <c r="N61" s="5"/>
      <c r="O61" s="5"/>
      <c r="P61" s="5"/>
      <c r="Q61" s="5"/>
      <c r="R61" s="5"/>
      <c r="S61" s="5"/>
      <c r="T61" s="5"/>
      <c r="U61" s="5"/>
      <c r="V61" s="5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</row>
    <row r="62" spans="2:53" ht="36" customHeight="1" thickBot="1" x14ac:dyDescent="0.2">
      <c r="C62" s="5"/>
      <c r="D62" s="22"/>
      <c r="E62" s="23"/>
      <c r="F62" s="23"/>
      <c r="G62" s="24"/>
      <c r="H62" s="5" t="s">
        <v>4</v>
      </c>
      <c r="I62" s="5"/>
      <c r="J62" s="5"/>
      <c r="K62" s="5"/>
      <c r="N62" s="5"/>
      <c r="O62" s="22"/>
      <c r="P62" s="23"/>
      <c r="Q62" s="23"/>
      <c r="R62" s="24"/>
      <c r="S62" s="5" t="s">
        <v>4</v>
      </c>
      <c r="T62" s="5"/>
      <c r="U62" s="5"/>
      <c r="V62" s="5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</row>
    <row r="63" spans="2:53" x14ac:dyDescent="0.15">
      <c r="C63" s="5"/>
      <c r="D63" s="5"/>
      <c r="E63" s="5"/>
      <c r="F63" s="5"/>
      <c r="G63" s="5"/>
      <c r="H63" s="5"/>
      <c r="I63" s="5"/>
      <c r="J63" s="5"/>
      <c r="K63" s="5"/>
      <c r="N63" s="5"/>
      <c r="O63" s="5"/>
      <c r="P63" s="5"/>
      <c r="Q63" s="5"/>
      <c r="R63" s="5"/>
      <c r="S63" s="5"/>
      <c r="T63" s="5"/>
      <c r="U63" s="5"/>
      <c r="V63" s="5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</row>
    <row r="66" spans="1:23" x14ac:dyDescent="0.15">
      <c r="A66" s="1" t="s">
        <v>50</v>
      </c>
      <c r="W66" s="2" t="s">
        <v>39</v>
      </c>
    </row>
    <row r="68" spans="1:23" x14ac:dyDescent="0.15">
      <c r="B68" s="1" t="s">
        <v>11</v>
      </c>
    </row>
    <row r="69" spans="1:23" ht="18" thickBot="1" x14ac:dyDescent="0.2"/>
    <row r="70" spans="1:23" ht="36" customHeight="1" thickBot="1" x14ac:dyDescent="0.2"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3" spans="1:23" x14ac:dyDescent="0.15">
      <c r="B73" s="1" t="s">
        <v>51</v>
      </c>
    </row>
    <row r="74" spans="1:23" ht="18" thickBot="1" x14ac:dyDescent="0.2"/>
    <row r="75" spans="1:23" ht="36" customHeight="1" thickBot="1" x14ac:dyDescent="0.2">
      <c r="C75" s="2" t="s">
        <v>0</v>
      </c>
      <c r="H75" s="11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3"/>
    </row>
    <row r="76" spans="1:23" ht="18" thickBot="1" x14ac:dyDescent="0.2"/>
    <row r="77" spans="1:23" ht="36" customHeight="1" thickBot="1" x14ac:dyDescent="0.2">
      <c r="C77" s="2" t="s">
        <v>1</v>
      </c>
      <c r="H77" s="11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3"/>
    </row>
    <row r="78" spans="1:23" ht="18" thickBot="1" x14ac:dyDescent="0.2"/>
    <row r="79" spans="1:23" ht="36" customHeight="1" thickBot="1" x14ac:dyDescent="0.2">
      <c r="C79" s="2" t="s">
        <v>2</v>
      </c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3"/>
    </row>
    <row r="82" spans="2:22" x14ac:dyDescent="0.15">
      <c r="B82" s="1" t="s">
        <v>52</v>
      </c>
    </row>
    <row r="84" spans="2:22" x14ac:dyDescent="0.15">
      <c r="C84" s="14" t="s">
        <v>20</v>
      </c>
      <c r="D84" s="14"/>
      <c r="E84" s="14"/>
      <c r="F84" s="14"/>
      <c r="G84" s="14"/>
      <c r="H84" s="14"/>
      <c r="I84" s="14"/>
      <c r="J84" s="14"/>
      <c r="K84" s="14"/>
      <c r="N84" s="25"/>
      <c r="O84" s="25"/>
      <c r="P84" s="25"/>
      <c r="Q84" s="25"/>
      <c r="R84" s="25"/>
      <c r="S84" s="25"/>
      <c r="T84" s="25"/>
      <c r="U84" s="25"/>
      <c r="V84" s="25"/>
    </row>
    <row r="85" spans="2:22" ht="18" thickBot="1" x14ac:dyDescent="0.2">
      <c r="C85" s="5"/>
      <c r="D85" s="5"/>
      <c r="E85" s="5"/>
      <c r="F85" s="5"/>
      <c r="G85" s="5"/>
      <c r="H85" s="5"/>
      <c r="I85" s="5"/>
      <c r="J85" s="5"/>
      <c r="K85" s="5"/>
      <c r="N85" s="9"/>
      <c r="O85" s="9"/>
      <c r="P85" s="9"/>
      <c r="Q85" s="9"/>
      <c r="R85" s="9"/>
      <c r="S85" s="9"/>
      <c r="T85" s="9"/>
      <c r="U85" s="9"/>
      <c r="V85" s="9"/>
    </row>
    <row r="86" spans="2:22" ht="36" customHeight="1" thickBot="1" x14ac:dyDescent="0.2">
      <c r="C86" s="5"/>
      <c r="D86" s="22"/>
      <c r="E86" s="23"/>
      <c r="F86" s="23"/>
      <c r="G86" s="24"/>
      <c r="H86" s="5" t="s">
        <v>4</v>
      </c>
      <c r="I86" s="5"/>
      <c r="J86" s="5"/>
      <c r="K86" s="5"/>
      <c r="N86" s="9"/>
      <c r="O86" s="10"/>
      <c r="P86" s="10"/>
      <c r="Q86" s="10"/>
      <c r="R86" s="10"/>
      <c r="S86" s="9"/>
      <c r="T86" s="9"/>
      <c r="U86" s="9"/>
      <c r="V86" s="9"/>
    </row>
    <row r="87" spans="2:22" x14ac:dyDescent="0.15">
      <c r="C87" s="5"/>
      <c r="D87" s="5"/>
      <c r="E87" s="5"/>
      <c r="F87" s="5"/>
      <c r="G87" s="5"/>
      <c r="H87" s="5"/>
      <c r="I87" s="5"/>
      <c r="J87" s="5"/>
      <c r="K87" s="5"/>
      <c r="N87" s="9"/>
      <c r="O87" s="9"/>
      <c r="P87" s="9"/>
      <c r="Q87" s="9"/>
      <c r="R87" s="9"/>
      <c r="S87" s="9"/>
      <c r="T87" s="9"/>
      <c r="U87" s="9"/>
      <c r="V87" s="9"/>
    </row>
    <row r="90" spans="2:22" x14ac:dyDescent="0.15">
      <c r="B90" s="1" t="s">
        <v>53</v>
      </c>
    </row>
    <row r="92" spans="2:22" x14ac:dyDescent="0.15">
      <c r="C92" s="14" t="s">
        <v>12</v>
      </c>
      <c r="D92" s="14"/>
      <c r="E92" s="14"/>
      <c r="F92" s="14"/>
      <c r="G92" s="14"/>
      <c r="H92" s="14"/>
      <c r="I92" s="14"/>
      <c r="J92" s="14"/>
      <c r="K92" s="14"/>
      <c r="N92" s="25"/>
      <c r="O92" s="25"/>
      <c r="P92" s="25"/>
      <c r="Q92" s="25"/>
      <c r="R92" s="25"/>
      <c r="S92" s="25"/>
      <c r="T92" s="25"/>
      <c r="U92" s="25"/>
      <c r="V92" s="25"/>
    </row>
    <row r="93" spans="2:22" ht="18" thickBot="1" x14ac:dyDescent="0.2">
      <c r="C93" s="5"/>
      <c r="D93" s="5"/>
      <c r="E93" s="5"/>
      <c r="F93" s="5"/>
      <c r="G93" s="5"/>
      <c r="H93" s="5"/>
      <c r="I93" s="5"/>
      <c r="J93" s="5"/>
      <c r="K93" s="5"/>
      <c r="N93" s="9"/>
      <c r="O93" s="9"/>
      <c r="P93" s="9"/>
      <c r="Q93" s="9"/>
      <c r="R93" s="9"/>
      <c r="S93" s="9"/>
      <c r="T93" s="9"/>
      <c r="U93" s="9"/>
      <c r="V93" s="9"/>
    </row>
    <row r="94" spans="2:22" ht="36" customHeight="1" thickBot="1" x14ac:dyDescent="0.2">
      <c r="C94" s="5"/>
      <c r="D94" s="22"/>
      <c r="E94" s="23"/>
      <c r="F94" s="23"/>
      <c r="G94" s="24"/>
      <c r="H94" s="5" t="s">
        <v>10</v>
      </c>
      <c r="I94" s="5"/>
      <c r="J94" s="5"/>
      <c r="K94" s="5"/>
      <c r="N94" s="9"/>
      <c r="O94" s="10"/>
      <c r="P94" s="10"/>
      <c r="Q94" s="10"/>
      <c r="R94" s="10"/>
      <c r="S94" s="9"/>
      <c r="T94" s="9"/>
      <c r="U94" s="9"/>
      <c r="V94" s="9"/>
    </row>
    <row r="95" spans="2:22" x14ac:dyDescent="0.15">
      <c r="C95" s="5"/>
      <c r="D95" s="5"/>
      <c r="E95" s="5"/>
      <c r="F95" s="5"/>
      <c r="G95" s="5"/>
      <c r="H95" s="5"/>
      <c r="I95" s="5"/>
      <c r="J95" s="5"/>
      <c r="K95" s="5"/>
      <c r="N95" s="9"/>
      <c r="O95" s="9"/>
      <c r="P95" s="9"/>
      <c r="Q95" s="9"/>
      <c r="R95" s="9"/>
      <c r="S95" s="9"/>
      <c r="T95" s="9"/>
      <c r="U95" s="9"/>
      <c r="V95" s="9"/>
    </row>
    <row r="98" spans="2:22" x14ac:dyDescent="0.15">
      <c r="B98" s="1" t="s">
        <v>54</v>
      </c>
    </row>
    <row r="100" spans="2:22" x14ac:dyDescent="0.15">
      <c r="C100" s="14" t="s">
        <v>43</v>
      </c>
      <c r="D100" s="14"/>
      <c r="E100" s="14"/>
      <c r="F100" s="14"/>
      <c r="G100" s="14"/>
      <c r="H100" s="14"/>
      <c r="I100" s="14"/>
      <c r="J100" s="14"/>
      <c r="K100" s="14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2:22" ht="18" thickBot="1" x14ac:dyDescent="0.2">
      <c r="C101" s="5"/>
      <c r="D101" s="5"/>
      <c r="E101" s="5"/>
      <c r="F101" s="5"/>
      <c r="G101" s="5"/>
      <c r="H101" s="5"/>
      <c r="I101" s="5"/>
      <c r="J101" s="5"/>
      <c r="K101" s="5"/>
      <c r="N101" s="9"/>
      <c r="O101" s="9"/>
      <c r="P101" s="9"/>
      <c r="Q101" s="9"/>
      <c r="R101" s="9"/>
      <c r="S101" s="9"/>
      <c r="T101" s="9"/>
      <c r="U101" s="9"/>
      <c r="V101" s="9"/>
    </row>
    <row r="102" spans="2:22" ht="36" customHeight="1" thickBot="1" x14ac:dyDescent="0.2">
      <c r="C102" s="5"/>
      <c r="D102" s="22"/>
      <c r="E102" s="23"/>
      <c r="F102" s="23"/>
      <c r="G102" s="24"/>
      <c r="H102" s="5" t="s">
        <v>10</v>
      </c>
      <c r="I102" s="5"/>
      <c r="J102" s="5"/>
      <c r="K102" s="5"/>
      <c r="N102" s="9"/>
      <c r="O102" s="10"/>
      <c r="P102" s="10"/>
      <c r="Q102" s="10"/>
      <c r="R102" s="10"/>
      <c r="S102" s="9"/>
      <c r="T102" s="9"/>
      <c r="U102" s="9"/>
      <c r="V102" s="9"/>
    </row>
    <row r="103" spans="2:22" x14ac:dyDescent="0.15">
      <c r="C103" s="5"/>
      <c r="D103" s="5"/>
      <c r="E103" s="5"/>
      <c r="F103" s="5"/>
      <c r="G103" s="5"/>
      <c r="H103" s="5"/>
      <c r="I103" s="5"/>
      <c r="J103" s="5"/>
      <c r="K103" s="5"/>
      <c r="N103" s="9"/>
      <c r="O103" s="9"/>
      <c r="P103" s="9"/>
      <c r="Q103" s="9"/>
      <c r="R103" s="9"/>
      <c r="S103" s="9"/>
      <c r="T103" s="9"/>
      <c r="U103" s="9"/>
      <c r="V103" s="9"/>
    </row>
  </sheetData>
  <mergeCells count="45">
    <mergeCell ref="Y60:BA63"/>
    <mergeCell ref="Y36:BA39"/>
    <mergeCell ref="Y44:BA47"/>
    <mergeCell ref="Y52:BA55"/>
    <mergeCell ref="C6:F6"/>
    <mergeCell ref="H27:W27"/>
    <mergeCell ref="H29:W29"/>
    <mergeCell ref="D38:G38"/>
    <mergeCell ref="C52:K52"/>
    <mergeCell ref="C44:K44"/>
    <mergeCell ref="D46:G46"/>
    <mergeCell ref="C36:K36"/>
    <mergeCell ref="N36:V36"/>
    <mergeCell ref="O38:R38"/>
    <mergeCell ref="H31:W31"/>
    <mergeCell ref="C16:L16"/>
    <mergeCell ref="D102:G102"/>
    <mergeCell ref="O102:R102"/>
    <mergeCell ref="C92:K92"/>
    <mergeCell ref="D62:G62"/>
    <mergeCell ref="N60:V60"/>
    <mergeCell ref="O62:R62"/>
    <mergeCell ref="N84:V84"/>
    <mergeCell ref="O86:R86"/>
    <mergeCell ref="C100:K100"/>
    <mergeCell ref="D94:G94"/>
    <mergeCell ref="H75:W75"/>
    <mergeCell ref="H77:W77"/>
    <mergeCell ref="H79:W79"/>
    <mergeCell ref="N100:V100"/>
    <mergeCell ref="D86:G86"/>
    <mergeCell ref="N92:V92"/>
    <mergeCell ref="O94:R94"/>
    <mergeCell ref="C11:Q11"/>
    <mergeCell ref="C70:Q70"/>
    <mergeCell ref="C60:K60"/>
    <mergeCell ref="N52:V52"/>
    <mergeCell ref="D18:G18"/>
    <mergeCell ref="P18:S18"/>
    <mergeCell ref="N44:V44"/>
    <mergeCell ref="O46:R46"/>
    <mergeCell ref="O16:X16"/>
    <mergeCell ref="D54:G54"/>
    <mergeCell ref="C84:K84"/>
    <mergeCell ref="O54:R54"/>
  </mergeCells>
  <phoneticPr fontId="1"/>
  <conditionalFormatting sqref="B34">
    <cfRule type="expression" dxfId="49" priority="54">
      <formula>OR($C$11="ガス",$C$11="石油",$C$11="ハイブリッド（ガス＋電気）")</formula>
    </cfRule>
  </conditionalFormatting>
  <conditionalFormatting sqref="B42">
    <cfRule type="expression" dxfId="48" priority="53">
      <formula>OR($C$11="電気",$C$11="石油",$C$11="ハイブリッド（ガス＋電気）")</formula>
    </cfRule>
  </conditionalFormatting>
  <conditionalFormatting sqref="B50">
    <cfRule type="expression" dxfId="47" priority="52">
      <formula>OR($C$11="ガス",$C$11="電気",$C$11="ハイブリッド（ガス＋電気）")</formula>
    </cfRule>
  </conditionalFormatting>
  <conditionalFormatting sqref="B58">
    <cfRule type="expression" dxfId="46" priority="51">
      <formula>OR($C$11="ガス",$C$11="石油",$C$11="電気")</formula>
    </cfRule>
  </conditionalFormatting>
  <conditionalFormatting sqref="D38:G38">
    <cfRule type="expression" dxfId="45" priority="50">
      <formula>OR($C$11="ガス",$C$11="石油",$C$11="ハイブリッド（ガス＋電気）")</formula>
    </cfRule>
  </conditionalFormatting>
  <conditionalFormatting sqref="O38:R38">
    <cfRule type="expression" dxfId="44" priority="49">
      <formula>OR($C$11="ガス",$C$11="石油",$C$11="ハイブリッド（ガス＋電気）")</formula>
    </cfRule>
    <cfRule type="expression" dxfId="43" priority="7">
      <formula>$C$6="更新"</formula>
    </cfRule>
  </conditionalFormatting>
  <conditionalFormatting sqref="D46:G46">
    <cfRule type="expression" dxfId="42" priority="48">
      <formula>OR($C$11="電気",$C$11="石油",$C$11="ハイブリッド（ガス＋電気）")</formula>
    </cfRule>
  </conditionalFormatting>
  <conditionalFormatting sqref="O46:R46">
    <cfRule type="expression" dxfId="41" priority="47">
      <formula>OR($C$11="電気",$C$11="石油",$C$11="ハイブリッド（ガス＋電気）")</formula>
    </cfRule>
    <cfRule type="expression" dxfId="40" priority="5">
      <formula>$C$6="更新"</formula>
    </cfRule>
  </conditionalFormatting>
  <conditionalFormatting sqref="D54:G54">
    <cfRule type="expression" dxfId="39" priority="46">
      <formula>OR($C$11="ガス",$C$11="電気",$C$11="ハイブリッド（ガス＋電気）")</formula>
    </cfRule>
  </conditionalFormatting>
  <conditionalFormatting sqref="O54:R54">
    <cfRule type="expression" dxfId="38" priority="45">
      <formula>OR($C$11="ガス",$C$11="電気",$C$11="ハイブリッド（ガス＋電気）")</formula>
    </cfRule>
    <cfRule type="expression" dxfId="37" priority="3">
      <formula>$C$6="更新"</formula>
    </cfRule>
  </conditionalFormatting>
  <conditionalFormatting sqref="D62:G62">
    <cfRule type="expression" dxfId="36" priority="44">
      <formula>OR($C$11="ガス",$C$11="石油",$C$11="電気")</formula>
    </cfRule>
  </conditionalFormatting>
  <conditionalFormatting sqref="O62:R62">
    <cfRule type="expression" dxfId="35" priority="43">
      <formula>OR($C$11="ガス",$C$11="石油",$C$11="電気")</formula>
    </cfRule>
    <cfRule type="expression" dxfId="34" priority="1">
      <formula>$C$6="更新"</formula>
    </cfRule>
  </conditionalFormatting>
  <conditionalFormatting sqref="B82">
    <cfRule type="expression" dxfId="33" priority="42">
      <formula>OR($C$70="ガス",$C$70="石油",$C$70="ハイブリッド（ガス＋電気）")</formula>
    </cfRule>
    <cfRule type="expression" dxfId="32" priority="30">
      <formula>C6="新規"</formula>
    </cfRule>
  </conditionalFormatting>
  <conditionalFormatting sqref="D86:G86">
    <cfRule type="expression" dxfId="31" priority="41">
      <formula>OR($C$70="ガス",$C$70="石油",$C$70="ハイブリッド（ガス＋電気）")</formula>
    </cfRule>
    <cfRule type="expression" dxfId="30" priority="23">
      <formula>C6="新規"</formula>
    </cfRule>
  </conditionalFormatting>
  <conditionalFormatting sqref="B90">
    <cfRule type="expression" dxfId="29" priority="39">
      <formula>OR($C$70="電気",$C$70="石油",$C$70="ハイブリッド（ガス＋電気）")</formula>
    </cfRule>
    <cfRule type="expression" dxfId="28" priority="29">
      <formula>C6="新規"</formula>
    </cfRule>
  </conditionalFormatting>
  <conditionalFormatting sqref="D94:G94">
    <cfRule type="expression" dxfId="27" priority="38">
      <formula>OR($C$70="電気",$C$70="石油",$C$70="ハイブリッド（ガス＋電気）")</formula>
    </cfRule>
    <cfRule type="expression" dxfId="26" priority="21">
      <formula>C6="新規"</formula>
    </cfRule>
  </conditionalFormatting>
  <conditionalFormatting sqref="B98">
    <cfRule type="expression" dxfId="25" priority="36">
      <formula>OR($C$70="電気",$C$70="ガス")</formula>
    </cfRule>
    <cfRule type="expression" dxfId="24" priority="28">
      <formula>C6="新規"</formula>
    </cfRule>
  </conditionalFormatting>
  <conditionalFormatting sqref="D102:G102">
    <cfRule type="expression" dxfId="23" priority="35">
      <formula>OR($C$70="電気",$C$70="ガス")</formula>
    </cfRule>
    <cfRule type="expression" dxfId="22" priority="19">
      <formula>C6="新規"</formula>
    </cfRule>
  </conditionalFormatting>
  <conditionalFormatting sqref="A66">
    <cfRule type="expression" dxfId="21" priority="33">
      <formula>C6="新規"</formula>
    </cfRule>
  </conditionalFormatting>
  <conditionalFormatting sqref="B68">
    <cfRule type="expression" dxfId="20" priority="32">
      <formula>C6="新規"</formula>
    </cfRule>
  </conditionalFormatting>
  <conditionalFormatting sqref="B73">
    <cfRule type="expression" dxfId="19" priority="31">
      <formula>C6="新規"</formula>
    </cfRule>
  </conditionalFormatting>
  <conditionalFormatting sqref="C70:Q70">
    <cfRule type="expression" dxfId="18" priority="27">
      <formula>C6="新規"</formula>
    </cfRule>
  </conditionalFormatting>
  <conditionalFormatting sqref="H75:W75">
    <cfRule type="expression" dxfId="17" priority="26">
      <formula>C6="新規"</formula>
    </cfRule>
  </conditionalFormatting>
  <conditionalFormatting sqref="H77:W77">
    <cfRule type="expression" dxfId="16" priority="25">
      <formula>C6="新規"</formula>
    </cfRule>
  </conditionalFormatting>
  <conditionalFormatting sqref="H79:W79">
    <cfRule type="expression" dxfId="15" priority="24">
      <formula>C6="新規"</formula>
    </cfRule>
  </conditionalFormatting>
  <conditionalFormatting sqref="C34:AO34">
    <cfRule type="expression" dxfId="14" priority="17">
      <formula>OR($C$11="ガス",$C$11="石油",$C$11="ハイブリッド（ガス＋電気）")</formula>
    </cfRule>
  </conditionalFormatting>
  <conditionalFormatting sqref="Y34">
    <cfRule type="expression" dxfId="13" priority="16">
      <formula>$C$6="更新"</formula>
    </cfRule>
  </conditionalFormatting>
  <conditionalFormatting sqref="B42:AU42">
    <cfRule type="expression" dxfId="12" priority="15">
      <formula>OR($C$11="電気",$C$11="石油",$C$11="ハイブリッド（ガス＋電気）")</formula>
    </cfRule>
  </conditionalFormatting>
  <conditionalFormatting sqref="C50:AW50">
    <cfRule type="expression" dxfId="11" priority="14">
      <formula>OR($C$11="ガス",$C$11="電気",$C$11="ハイブリッド（ガス＋電気）")</formula>
    </cfRule>
  </conditionalFormatting>
  <conditionalFormatting sqref="C50:AR50">
    <cfRule type="expression" dxfId="10" priority="13">
      <formula>OR($C$11="ガス",$C$11="電気",$C$11="ハイブリッド（ガス＋電気）")</formula>
    </cfRule>
  </conditionalFormatting>
  <conditionalFormatting sqref="C58:AZ58">
    <cfRule type="expression" dxfId="9" priority="12">
      <formula>OR($C$11="ガス",$C$11="石油",$C$11="電気")</formula>
    </cfRule>
  </conditionalFormatting>
  <conditionalFormatting sqref="Y42">
    <cfRule type="expression" dxfId="8" priority="11">
      <formula>$C$6="更新"</formula>
    </cfRule>
  </conditionalFormatting>
  <conditionalFormatting sqref="V50">
    <cfRule type="expression" dxfId="7" priority="10">
      <formula>$C$6="更新"</formula>
    </cfRule>
  </conditionalFormatting>
  <conditionalFormatting sqref="AI58">
    <cfRule type="expression" dxfId="6" priority="9">
      <formula>$C$6="更新"</formula>
    </cfRule>
  </conditionalFormatting>
  <conditionalFormatting sqref="N36:V36">
    <cfRule type="expression" dxfId="5" priority="8">
      <formula>$C$6="更新"</formula>
    </cfRule>
  </conditionalFormatting>
  <conditionalFormatting sqref="N44:V44">
    <cfRule type="expression" dxfId="4" priority="6">
      <formula>$C$6="更新"</formula>
    </cfRule>
  </conditionalFormatting>
  <conditionalFormatting sqref="N52:V52">
    <cfRule type="expression" dxfId="3" priority="4">
      <formula>$C$6="更新"</formula>
    </cfRule>
  </conditionalFormatting>
  <conditionalFormatting sqref="N60:V60">
    <cfRule type="expression" dxfId="2" priority="2">
      <formula>$C$6="更新"</formula>
    </cfRule>
  </conditionalFormatting>
  <dataValidations disablePrompts="1" count="4">
    <dataValidation type="list" allowBlank="1" showInputMessage="1" showErrorMessage="1" sqref="C6:F6" xr:uid="{00000000-0002-0000-0000-000000000000}">
      <formula1>",更新,新規"</formula1>
    </dataValidation>
    <dataValidation type="list" allowBlank="1" showInputMessage="1" showErrorMessage="1" sqref="C70:Q70" xr:uid="{00000000-0002-0000-0000-000001000000}">
      <formula1>"　,電気,ガス,石油"</formula1>
    </dataValidation>
    <dataValidation type="list" allowBlank="1" showInputMessage="1" showErrorMessage="1" sqref="C11:Q11" xr:uid="{00000000-0002-0000-0000-000002000000}">
      <formula1>"　,電気,ガス,石油,ハイブリッド（ガス＋電気）"</formula1>
    </dataValidation>
    <dataValidation type="decimal" operator="lessThanOrEqual" allowBlank="1" showInputMessage="1" showErrorMessage="1" sqref="D18:G18 P18:S18" xr:uid="{CC1B5BEA-1DC1-4635-8682-D4A87858FBC9}">
      <formula1>24</formula1>
    </dataValidation>
  </dataValidations>
  <pageMargins left="0.7" right="0.7" top="0.75" bottom="0.75" header="0.3" footer="0.3"/>
  <pageSetup paperSize="9" scale="56" fitToHeight="0" orientation="portrait" r:id="rId1"/>
  <headerFooter>
    <oddHeader>&amp;R&amp;18入力シート</oddHeader>
    <oddFooter>&amp;R&amp;18R6.7.4時点</oddFooter>
  </headerFooter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4"/>
  <sheetViews>
    <sheetView showGridLines="0" zoomScaleNormal="100" workbookViewId="0"/>
  </sheetViews>
  <sheetFormatPr defaultColWidth="3" defaultRowHeight="17.25" x14ac:dyDescent="0.15"/>
  <cols>
    <col min="1" max="2" width="3" style="2"/>
    <col min="3" max="7" width="4.75" style="2" customWidth="1"/>
    <col min="8" max="16384" width="3" style="2"/>
  </cols>
  <sheetData>
    <row r="2" spans="2:16" x14ac:dyDescent="0.15">
      <c r="B2" s="2" t="s">
        <v>33</v>
      </c>
    </row>
    <row r="3" spans="2:16" ht="18" thickBot="1" x14ac:dyDescent="0.2"/>
    <row r="4" spans="2:16" ht="36" customHeight="1" thickBot="1" x14ac:dyDescent="0.2">
      <c r="C4" s="28">
        <f>IF(入力シート!C11=Sheet1!B2,Sheet1!D2*0.47,IF(入力シート!C11=Sheet1!B9,Sheet1!D9/14*3,IF(入力シート!C11=Sheet1!B16,Sheet1!D16*860/8767*2.49,IF(入力シート!C11=Sheet1!B23,Sheet1!D23*0.47,0))))</f>
        <v>0</v>
      </c>
      <c r="D4" s="29"/>
      <c r="E4" s="29"/>
      <c r="F4" s="29"/>
      <c r="G4" s="29"/>
      <c r="H4" s="29"/>
      <c r="I4" s="29"/>
      <c r="J4" s="29"/>
      <c r="K4" s="6" t="s">
        <v>14</v>
      </c>
      <c r="L4" s="6"/>
      <c r="M4" s="6"/>
      <c r="N4" s="7"/>
      <c r="O4" s="6"/>
      <c r="P4" s="7"/>
    </row>
    <row r="7" spans="2:16" x14ac:dyDescent="0.15">
      <c r="B7" s="2" t="s">
        <v>34</v>
      </c>
    </row>
    <row r="8" spans="2:16" ht="18" thickBot="1" x14ac:dyDescent="0.2"/>
    <row r="9" spans="2:16" ht="36" customHeight="1" thickBot="1" x14ac:dyDescent="0.2">
      <c r="C9" s="28">
        <f>IF(入力シート!C6="更新",IF(入力シート!C70=Sheet1!B2,入力シート!D86*入力シート!D18*365*0.47,IF(入力シート!C70=Sheet1!B9,入力シート!D94*入力シート!D18*365/14*3,IF(入力シート!C70=Sheet1!B16,入力シート!D102*入力シート!D18*365*860/8767*2.49,0))),IF(入力シート!C6="新規",IF(入力シート!C11=Sheet1!B2,Sheet1!D6*0.47,IF(入力シート!C11=Sheet1!B9,Sheet1!D13*3,IF(入力シート!C11=Sheet1!B16,Sheet1!D20*2.49,IF(入力シート!C11=Sheet1!B23,Sheet1!D27*0.47,0)))),0))</f>
        <v>0</v>
      </c>
      <c r="D9" s="29"/>
      <c r="E9" s="29"/>
      <c r="F9" s="29"/>
      <c r="G9" s="29"/>
      <c r="H9" s="29"/>
      <c r="I9" s="29"/>
      <c r="J9" s="29"/>
      <c r="K9" s="6" t="s">
        <v>14</v>
      </c>
      <c r="L9" s="6"/>
      <c r="M9" s="6"/>
      <c r="N9" s="7"/>
      <c r="O9" s="6"/>
      <c r="P9" s="7"/>
    </row>
    <row r="12" spans="2:16" x14ac:dyDescent="0.15">
      <c r="B12" s="2" t="s">
        <v>13</v>
      </c>
    </row>
    <row r="13" spans="2:16" ht="18" thickBot="1" x14ac:dyDescent="0.2"/>
    <row r="14" spans="2:16" ht="36" customHeight="1" thickBot="1" x14ac:dyDescent="0.2">
      <c r="C14" s="33">
        <f>C9-C4</f>
        <v>0</v>
      </c>
      <c r="D14" s="34"/>
      <c r="E14" s="34"/>
      <c r="F14" s="34"/>
      <c r="G14" s="34"/>
      <c r="H14" s="34"/>
      <c r="I14" s="34"/>
      <c r="J14" s="34"/>
      <c r="K14" s="6" t="s">
        <v>14</v>
      </c>
      <c r="L14" s="6"/>
      <c r="M14" s="6"/>
      <c r="N14" s="6"/>
      <c r="O14" s="6"/>
      <c r="P14" s="7"/>
    </row>
    <row r="17" spans="2:16" x14ac:dyDescent="0.15">
      <c r="B17" s="2" t="s">
        <v>15</v>
      </c>
    </row>
    <row r="18" spans="2:16" ht="18" thickBot="1" x14ac:dyDescent="0.2"/>
    <row r="19" spans="2:16" ht="36" customHeight="1" thickBot="1" x14ac:dyDescent="0.2">
      <c r="C19" s="35">
        <f>IFERROR(ROUNDDOWN((C14/C9*100),1),0)</f>
        <v>0</v>
      </c>
      <c r="D19" s="36"/>
      <c r="E19" s="36"/>
      <c r="F19" s="36"/>
      <c r="G19" s="36"/>
      <c r="H19" s="6" t="s">
        <v>16</v>
      </c>
      <c r="I19" s="7"/>
    </row>
    <row r="22" spans="2:16" x14ac:dyDescent="0.15">
      <c r="B22" s="2" t="s">
        <v>17</v>
      </c>
    </row>
    <row r="23" spans="2:16" ht="18" thickBot="1" x14ac:dyDescent="0.2"/>
    <row r="24" spans="2:16" ht="36" customHeight="1" thickBot="1" x14ac:dyDescent="0.2">
      <c r="C24" s="30" t="str">
        <f>IF(C19&lt;30,"NG","補助対象")</f>
        <v>NG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</row>
  </sheetData>
  <sheetProtection algorithmName="SHA-512" hashValue="kuUqFdbLav4ifqitC4ti5UOc1bkj6g5TB5NEw+IPFBixaL2JLbql7jRdpyUCuvLf6HSdrmbkPZWF1kID0J1pUQ==" saltValue="UTYN2jgFFlckBGaZbZk5Dw==" spinCount="100000" sheet="1" objects="1" scenarios="1" selectLockedCells="1" selectUnlockedCells="1"/>
  <mergeCells count="5">
    <mergeCell ref="C4:J4"/>
    <mergeCell ref="C9:J9"/>
    <mergeCell ref="C24:P24"/>
    <mergeCell ref="C19:G19"/>
    <mergeCell ref="C14:J14"/>
  </mergeCells>
  <phoneticPr fontId="1"/>
  <conditionalFormatting sqref="C24:N24">
    <cfRule type="cellIs" dxfId="1" priority="1" operator="equal">
      <formula>"""NG"""</formula>
    </cfRule>
    <cfRule type="cellIs" dxfId="0" priority="2" operator="equal">
      <formula>"補助対象"</formula>
    </cfRule>
  </conditionalFormatting>
  <pageMargins left="0.7" right="0.7" top="0.75" bottom="0.75" header="0.3" footer="0.3"/>
  <pageSetup paperSize="9" orientation="portrait" r:id="rId1"/>
  <headerFooter>
    <oddHeader>&amp;R&amp;18判定結果</oddHeader>
    <oddFooter>&amp;R&amp;18R6.7.4時点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7"/>
  <sheetViews>
    <sheetView workbookViewId="0">
      <selection activeCell="C15" sqref="C15"/>
    </sheetView>
  </sheetViews>
  <sheetFormatPr defaultRowHeight="13.5" x14ac:dyDescent="0.15"/>
  <cols>
    <col min="2" max="2" width="22.875" bestFit="1" customWidth="1"/>
    <col min="3" max="3" width="25.5" bestFit="1" customWidth="1"/>
  </cols>
  <sheetData>
    <row r="2" spans="2:9" x14ac:dyDescent="0.15">
      <c r="B2" t="s">
        <v>21</v>
      </c>
      <c r="C2" t="s">
        <v>25</v>
      </c>
      <c r="D2">
        <f>入力シート!D38*入力シート!D18*365</f>
        <v>0</v>
      </c>
      <c r="E2" t="s">
        <v>26</v>
      </c>
    </row>
    <row r="4" spans="2:9" x14ac:dyDescent="0.15">
      <c r="C4" t="s">
        <v>22</v>
      </c>
      <c r="D4">
        <f>IFERROR((D2*入力シート!O38/入力シート!D38),0)</f>
        <v>0</v>
      </c>
      <c r="E4" t="s">
        <v>27</v>
      </c>
    </row>
    <row r="6" spans="2:9" x14ac:dyDescent="0.15">
      <c r="C6" t="s">
        <v>24</v>
      </c>
      <c r="D6">
        <f>D4/2.8</f>
        <v>0</v>
      </c>
      <c r="E6" t="s">
        <v>26</v>
      </c>
    </row>
    <row r="9" spans="2:9" x14ac:dyDescent="0.15">
      <c r="B9" t="s">
        <v>23</v>
      </c>
      <c r="C9" t="s">
        <v>28</v>
      </c>
      <c r="D9">
        <f>入力シート!D46*入力シート!D18*365</f>
        <v>0</v>
      </c>
      <c r="E9" t="s">
        <v>38</v>
      </c>
      <c r="G9" s="8" t="s">
        <v>42</v>
      </c>
      <c r="H9">
        <f>入力シート!O46*1500/860</f>
        <v>0</v>
      </c>
      <c r="I9" t="s">
        <v>27</v>
      </c>
    </row>
    <row r="11" spans="2:9" x14ac:dyDescent="0.15">
      <c r="C11" t="s">
        <v>22</v>
      </c>
      <c r="D11">
        <f>IFERROR((D9*H9/入力シート!D46),0)</f>
        <v>0</v>
      </c>
      <c r="E11" t="s">
        <v>27</v>
      </c>
    </row>
    <row r="13" spans="2:9" x14ac:dyDescent="0.15">
      <c r="C13" t="s">
        <v>29</v>
      </c>
      <c r="D13">
        <f>D11/0.95/14</f>
        <v>0</v>
      </c>
      <c r="E13" t="s">
        <v>36</v>
      </c>
    </row>
    <row r="16" spans="2:9" x14ac:dyDescent="0.15">
      <c r="B16" t="s">
        <v>35</v>
      </c>
      <c r="C16" t="s">
        <v>30</v>
      </c>
      <c r="D16">
        <f>入力シート!D54*入力シート!D18*365</f>
        <v>0</v>
      </c>
      <c r="E16" t="s">
        <v>38</v>
      </c>
      <c r="G16" s="8"/>
    </row>
    <row r="18" spans="2:5" x14ac:dyDescent="0.15">
      <c r="C18" t="s">
        <v>22</v>
      </c>
      <c r="D18">
        <f>IFERROR((D16*入力シート!O54/入力シート!D54),0)</f>
        <v>0</v>
      </c>
      <c r="E18" t="s">
        <v>27</v>
      </c>
    </row>
    <row r="20" spans="2:5" x14ac:dyDescent="0.15">
      <c r="C20" t="s">
        <v>31</v>
      </c>
      <c r="D20">
        <f>D18/0.95*860/8767</f>
        <v>0</v>
      </c>
      <c r="E20" t="s">
        <v>37</v>
      </c>
    </row>
    <row r="23" spans="2:5" x14ac:dyDescent="0.15">
      <c r="B23" t="s">
        <v>32</v>
      </c>
      <c r="C23" t="s">
        <v>25</v>
      </c>
      <c r="D23">
        <f>入力シート!D62*入力シート!D18*365</f>
        <v>0</v>
      </c>
      <c r="E23" t="s">
        <v>26</v>
      </c>
    </row>
    <row r="25" spans="2:5" x14ac:dyDescent="0.15">
      <c r="C25" t="s">
        <v>22</v>
      </c>
      <c r="D25">
        <f>IFERROR((D23*入力シート!O62/入力シート!D62),0)</f>
        <v>0</v>
      </c>
      <c r="E25" t="s">
        <v>27</v>
      </c>
    </row>
    <row r="27" spans="2:5" x14ac:dyDescent="0.15">
      <c r="C27" t="s">
        <v>24</v>
      </c>
      <c r="D27">
        <f>D25/2.8</f>
        <v>0</v>
      </c>
      <c r="E27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判定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YG190PC006U</cp:lastModifiedBy>
  <cp:lastPrinted>2024-06-25T11:54:24Z</cp:lastPrinted>
  <dcterms:created xsi:type="dcterms:W3CDTF">2024-05-28T01:45:01Z</dcterms:created>
  <dcterms:modified xsi:type="dcterms:W3CDTF">2024-07-04T10:45:21Z</dcterms:modified>
</cp:coreProperties>
</file>