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0A5438F-FB89-4CC5-9810-642B9A4CEE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4-1" sheetId="2" r:id="rId2"/>
    <sheet name="表4-2" sheetId="3" r:id="rId3"/>
    <sheet name="表4-3" sheetId="4" r:id="rId4"/>
    <sheet name="表4-4" sheetId="5" r:id="rId5"/>
    <sheet name="表4-5" sheetId="6" r:id="rId6"/>
    <sheet name="表4-6" sheetId="7" r:id="rId7"/>
    <sheet name="表4-7" sheetId="8" r:id="rId8"/>
    <sheet name="表4-8" sheetId="9" r:id="rId9"/>
    <sheet name="表4-9" sheetId="16" r:id="rId10"/>
    <sheet name="表4-10" sheetId="11" r:id="rId11"/>
    <sheet name="表4-11" sheetId="12" r:id="rId12"/>
    <sheet name="表4-12" sheetId="17" r:id="rId13"/>
    <sheet name="表4-13" sheetId="18" r:id="rId14"/>
    <sheet name="表4-14" sheetId="15" r:id="rId15"/>
  </sheets>
  <definedNames>
    <definedName name="_xlnm.Print_Area" localSheetId="10">'表4-10'!$A$1:$F$26</definedName>
    <definedName name="_xlnm.Print_Area" localSheetId="12">'表4-12'!$A$1:$U$20</definedName>
    <definedName name="_xlnm.Print_Area" localSheetId="3">'表4-3'!$A$1:$G$37</definedName>
    <definedName name="_xlnm.Print_Area" localSheetId="5">'表4-5'!$A$1:$V$43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7" l="1"/>
  <c r="G14" i="17"/>
  <c r="D14" i="17"/>
  <c r="D7" i="17" s="1"/>
  <c r="H9" i="17"/>
  <c r="H7" i="17" s="1"/>
  <c r="G9" i="17"/>
  <c r="G7" i="17" s="1"/>
  <c r="D9" i="17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C13" i="16"/>
  <c r="H20" i="6"/>
  <c r="G20" i="6"/>
  <c r="F20" i="6"/>
  <c r="E20" i="6"/>
  <c r="D20" i="6"/>
  <c r="C20" i="6"/>
  <c r="B20" i="6"/>
  <c r="D22" i="7"/>
  <c r="C22" i="7"/>
  <c r="K16" i="7"/>
  <c r="I16" i="7"/>
  <c r="G16" i="7"/>
  <c r="E16" i="7"/>
  <c r="C16" i="7"/>
  <c r="Q15" i="7"/>
  <c r="O15" i="7"/>
  <c r="M15" i="7"/>
  <c r="K15" i="7"/>
  <c r="I15" i="7"/>
  <c r="G15" i="7"/>
  <c r="E15" i="7"/>
  <c r="C15" i="7"/>
  <c r="H13" i="5"/>
  <c r="B13" i="5"/>
  <c r="D7" i="2"/>
  <c r="C7" i="2"/>
  <c r="B7" i="2"/>
</calcChain>
</file>

<file path=xl/sharedStrings.xml><?xml version="1.0" encoding="utf-8"?>
<sst xmlns="http://schemas.openxmlformats.org/spreadsheetml/2006/main" count="812" uniqueCount="345">
  <si>
    <t>４．農林業</t>
    <rPh sb="2" eb="5">
      <t>ノウリンギョウ</t>
    </rPh>
    <phoneticPr fontId="2"/>
  </si>
  <si>
    <t>内　　　容</t>
    <rPh sb="0" eb="1">
      <t>ナイ</t>
    </rPh>
    <rPh sb="4" eb="5">
      <t>カタチ</t>
    </rPh>
    <phoneticPr fontId="2"/>
  </si>
  <si>
    <t>４－２　年齢別農家人口</t>
  </si>
  <si>
    <t>４－３　地区別、兼業の種類別農家数（販売農家）</t>
  </si>
  <si>
    <t>４－６　種類別果樹栽培農家数及び栽培面積</t>
  </si>
  <si>
    <t>４－７　地区別農用機械の所有台数（販売農家）</t>
  </si>
  <si>
    <t>４－８　農作物販売金額１位の部門別農家数</t>
  </si>
  <si>
    <t>４－９　農業産出額及び生産農業所得</t>
  </si>
  <si>
    <t>４－１１　家畜の飼養農家数及び頭羽数</t>
  </si>
  <si>
    <t>４－１２　市地方卸売市場入荷量</t>
  </si>
  <si>
    <t>４－１３　林野面積</t>
  </si>
  <si>
    <t>資料　農（林）業センサス</t>
    <rPh sb="0" eb="2">
      <t>シリョウ</t>
    </rPh>
    <rPh sb="3" eb="4">
      <t>ノウ</t>
    </rPh>
    <rPh sb="5" eb="6">
      <t>ハヤシ</t>
    </rPh>
    <rPh sb="7" eb="8">
      <t>ギョウ</t>
    </rPh>
    <phoneticPr fontId="2"/>
  </si>
  <si>
    <t>山寺</t>
  </si>
  <si>
    <t>高瀬</t>
  </si>
  <si>
    <t>東沢</t>
  </si>
  <si>
    <t>本沢</t>
  </si>
  <si>
    <t>西山形</t>
  </si>
  <si>
    <t>蔵王</t>
  </si>
  <si>
    <t>滝山</t>
  </si>
  <si>
    <t>村木沢</t>
  </si>
  <si>
    <t>大曽根</t>
  </si>
  <si>
    <t>南山形</t>
  </si>
  <si>
    <t>金井</t>
  </si>
  <si>
    <t>明治</t>
  </si>
  <si>
    <t>大郷</t>
  </si>
  <si>
    <t>出羽</t>
  </si>
  <si>
    <t>楯山</t>
  </si>
  <si>
    <t>南沼原</t>
  </si>
  <si>
    <t>椹沢</t>
  </si>
  <si>
    <t>飯塚</t>
  </si>
  <si>
    <t>千歳</t>
  </si>
  <si>
    <t>鈴川</t>
  </si>
  <si>
    <t>旧市</t>
  </si>
  <si>
    <t>平成27年</t>
    <rPh sb="0" eb="2">
      <t>ヘイセイ</t>
    </rPh>
    <rPh sb="4" eb="5">
      <t>ネン</t>
    </rPh>
    <phoneticPr fontId="2"/>
  </si>
  <si>
    <t>計</t>
    <rPh sb="0" eb="1">
      <t>ケイ</t>
    </rPh>
    <phoneticPr fontId="2"/>
  </si>
  <si>
    <t>総　数</t>
    <rPh sb="0" eb="1">
      <t>フサ</t>
    </rPh>
    <rPh sb="2" eb="3">
      <t>カズ</t>
    </rPh>
    <phoneticPr fontId="2"/>
  </si>
  <si>
    <t>100ha
以上</t>
    <rPh sb="6" eb="8">
      <t>イジョウ</t>
    </rPh>
    <phoneticPr fontId="2"/>
  </si>
  <si>
    <t>　50.0
　～100.0</t>
    <phoneticPr fontId="2"/>
  </si>
  <si>
    <t>　30.0
　～50.0</t>
    <phoneticPr fontId="2"/>
  </si>
  <si>
    <t>　20.0
　～30.0</t>
    <phoneticPr fontId="2"/>
  </si>
  <si>
    <t>　10.0
　～20.0</t>
    <phoneticPr fontId="2"/>
  </si>
  <si>
    <t>　5.0 
　～10.0</t>
    <phoneticPr fontId="2"/>
  </si>
  <si>
    <t>　3.0
 　～ 5.0</t>
    <phoneticPr fontId="2"/>
  </si>
  <si>
    <t>　2.0 
　～ 3.0</t>
    <phoneticPr fontId="2"/>
  </si>
  <si>
    <t>　1.5 
　～ 2.0</t>
    <phoneticPr fontId="2"/>
  </si>
  <si>
    <t>　1.0 
　～ 1.5</t>
    <phoneticPr fontId="2"/>
  </si>
  <si>
    <t>　0.5 
　～ 1.0</t>
    <phoneticPr fontId="2"/>
  </si>
  <si>
    <t>　0.3
　～0.5ha</t>
    <phoneticPr fontId="2"/>
  </si>
  <si>
    <t>0.3ha
未満</t>
    <rPh sb="6" eb="8">
      <t>ミマン</t>
    </rPh>
    <phoneticPr fontId="2"/>
  </si>
  <si>
    <t>年次・区分</t>
    <rPh sb="0" eb="2">
      <t>ネンジ</t>
    </rPh>
    <rPh sb="3" eb="5">
      <t>クブン</t>
    </rPh>
    <phoneticPr fontId="2"/>
  </si>
  <si>
    <t>農家総数</t>
    <rPh sb="0" eb="2">
      <t>ノウカ</t>
    </rPh>
    <rPh sb="2" eb="4">
      <t>ソウスウ</t>
    </rPh>
    <phoneticPr fontId="2"/>
  </si>
  <si>
    <t>区　分</t>
    <rPh sb="0" eb="1">
      <t>ク</t>
    </rPh>
    <rPh sb="2" eb="3">
      <t>フン</t>
    </rPh>
    <phoneticPr fontId="2"/>
  </si>
  <si>
    <t>資料　農（林）業センサス、県農業基本調査</t>
    <rPh sb="5" eb="6">
      <t>リン</t>
    </rPh>
    <phoneticPr fontId="2"/>
  </si>
  <si>
    <t xml:space="preserve">    27</t>
  </si>
  <si>
    <t xml:space="preserve">    22</t>
  </si>
  <si>
    <t xml:space="preserve">    17</t>
    <phoneticPr fontId="2"/>
  </si>
  <si>
    <t xml:space="preserve">    12</t>
    <phoneticPr fontId="2"/>
  </si>
  <si>
    <t xml:space="preserve">    9</t>
    <phoneticPr fontId="2"/>
  </si>
  <si>
    <t xml:space="preserve">    7</t>
    <phoneticPr fontId="2"/>
  </si>
  <si>
    <t xml:space="preserve">    4</t>
    <phoneticPr fontId="2"/>
  </si>
  <si>
    <t>平成 2年</t>
    <rPh sb="4" eb="5">
      <t>ネン</t>
    </rPh>
    <phoneticPr fontId="2"/>
  </si>
  <si>
    <t xml:space="preserve">    62</t>
    <phoneticPr fontId="2"/>
  </si>
  <si>
    <t xml:space="preserve">    60</t>
    <phoneticPr fontId="2"/>
  </si>
  <si>
    <t xml:space="preserve">    57</t>
    <phoneticPr fontId="2"/>
  </si>
  <si>
    <t>昭和55年</t>
    <phoneticPr fontId="2"/>
  </si>
  <si>
    <t>以 上</t>
    <rPh sb="0" eb="1">
      <t>イ</t>
    </rPh>
    <rPh sb="2" eb="3">
      <t>ウエ</t>
    </rPh>
    <phoneticPr fontId="2"/>
  </si>
  <si>
    <t>～ 64 歳</t>
    <rPh sb="5" eb="6">
      <t>サイ</t>
    </rPh>
    <phoneticPr fontId="2"/>
  </si>
  <si>
    <t>以 下</t>
    <rPh sb="0" eb="1">
      <t>イ</t>
    </rPh>
    <rPh sb="2" eb="3">
      <t>シタ</t>
    </rPh>
    <phoneticPr fontId="2"/>
  </si>
  <si>
    <t>65 歳</t>
    <rPh sb="3" eb="4">
      <t>サイ</t>
    </rPh>
    <phoneticPr fontId="2"/>
  </si>
  <si>
    <t>15 歳</t>
    <rPh sb="3" eb="4">
      <t>サイ</t>
    </rPh>
    <phoneticPr fontId="2"/>
  </si>
  <si>
    <t>14 歳</t>
    <rPh sb="3" eb="4">
      <t>サイ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</si>
  <si>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</si>
  <si>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</si>
  <si>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　数</t>
    <phoneticPr fontId="2"/>
  </si>
  <si>
    <t>区　分</t>
    <rPh sb="0" eb="1">
      <t>ク</t>
    </rPh>
    <rPh sb="2" eb="3">
      <t>ブン</t>
    </rPh>
    <phoneticPr fontId="2"/>
  </si>
  <si>
    <t>　この表で、昭和55、60、平成2、7、12、17、22、27年は農（林）業センサス、その他の年は県農業基本調査によります。</t>
    <rPh sb="33" eb="34">
      <t>ノウ</t>
    </rPh>
    <rPh sb="35" eb="36">
      <t>リン</t>
    </rPh>
    <rPh sb="37" eb="38">
      <t>ギョウ</t>
    </rPh>
    <phoneticPr fontId="2"/>
  </si>
  <si>
    <t>４－２　年齢別農家人口</t>
    <phoneticPr fontId="2"/>
  </si>
  <si>
    <t>注　※平成２２・２７年において、第２種兼業農家の種類については該当なし</t>
    <rPh sb="0" eb="1">
      <t>チュウ</t>
    </rPh>
    <rPh sb="3" eb="5">
      <t>ヘイセイ</t>
    </rPh>
    <rPh sb="10" eb="11">
      <t>ネン</t>
    </rPh>
    <rPh sb="16" eb="17">
      <t>ダイ</t>
    </rPh>
    <rPh sb="18" eb="19">
      <t>シュ</t>
    </rPh>
    <rPh sb="19" eb="21">
      <t>ケンギョウ</t>
    </rPh>
    <rPh sb="21" eb="23">
      <t>ノウカ</t>
    </rPh>
    <rPh sb="24" eb="26">
      <t>シュルイ</t>
    </rPh>
    <rPh sb="31" eb="33">
      <t>ガイトウ</t>
    </rPh>
    <phoneticPr fontId="2"/>
  </si>
  <si>
    <t>資料　農（林）業センサス</t>
    <rPh sb="5" eb="6">
      <t>リン</t>
    </rPh>
    <phoneticPr fontId="2"/>
  </si>
  <si>
    <t>-</t>
    <phoneticPr fontId="2"/>
  </si>
  <si>
    <t xml:space="preserve">      27　</t>
  </si>
  <si>
    <t xml:space="preserve">      22　</t>
    <phoneticPr fontId="2"/>
  </si>
  <si>
    <t xml:space="preserve">      17　</t>
    <phoneticPr fontId="2"/>
  </si>
  <si>
    <t xml:space="preserve">      12　</t>
    <phoneticPr fontId="2"/>
  </si>
  <si>
    <t xml:space="preserve">      7　</t>
    <phoneticPr fontId="2"/>
  </si>
  <si>
    <t>平成 2 年</t>
    <phoneticPr fontId="2"/>
  </si>
  <si>
    <t>自営兼業</t>
    <rPh sb="0" eb="2">
      <t>ジエイ</t>
    </rPh>
    <rPh sb="2" eb="4">
      <t>ケンギョウ</t>
    </rPh>
    <phoneticPr fontId="2"/>
  </si>
  <si>
    <t>日雇・臨時雇・出稼ぎ</t>
    <rPh sb="0" eb="1">
      <t>ヒ</t>
    </rPh>
    <rPh sb="1" eb="2">
      <t>ヤトイ</t>
    </rPh>
    <rPh sb="7" eb="9">
      <t>デカセ</t>
    </rPh>
    <phoneticPr fontId="2"/>
  </si>
  <si>
    <t>決まった            勤め先</t>
    <rPh sb="0" eb="1">
      <t>キ</t>
    </rPh>
    <phoneticPr fontId="2"/>
  </si>
  <si>
    <t>第２種兼業農家</t>
    <rPh sb="0" eb="2">
      <t>ダイニ</t>
    </rPh>
    <rPh sb="2" eb="3">
      <t>シュ</t>
    </rPh>
    <rPh sb="3" eb="5">
      <t>ケンギョウ</t>
    </rPh>
    <rPh sb="5" eb="7">
      <t>ノウカ</t>
    </rPh>
    <phoneticPr fontId="2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</si>
  <si>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2"/>
  </si>
  <si>
    <t>兼業農家</t>
    <rPh sb="0" eb="2">
      <t>ケンギョウ</t>
    </rPh>
    <rPh sb="2" eb="4">
      <t>ノウカ</t>
    </rPh>
    <phoneticPr fontId="2"/>
  </si>
  <si>
    <t>区　分</t>
    <phoneticPr fontId="2"/>
  </si>
  <si>
    <t>４－３　地区別、兼業の種類別農家数（販売農家）</t>
    <rPh sb="18" eb="20">
      <t>ハンバイ</t>
    </rPh>
    <rPh sb="20" eb="22">
      <t>ノウカ</t>
    </rPh>
    <phoneticPr fontId="2"/>
  </si>
  <si>
    <t>資料　農（林）業センサス</t>
    <phoneticPr fontId="2"/>
  </si>
  <si>
    <t>-</t>
  </si>
  <si>
    <t>平成22年</t>
    <rPh sb="0" eb="2">
      <t>ヘイセイ</t>
    </rPh>
    <rPh sb="4" eb="5">
      <t>ネン</t>
    </rPh>
    <phoneticPr fontId="2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</si>
  <si>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2"/>
  </si>
  <si>
    <t>勤務が主</t>
    <rPh sb="0" eb="2">
      <t>キンム</t>
    </rPh>
    <rPh sb="3" eb="4">
      <t>シュ</t>
    </rPh>
    <phoneticPr fontId="2"/>
  </si>
  <si>
    <t>自営農業
が　　主</t>
    <rPh sb="0" eb="2">
      <t>ジエイ</t>
    </rPh>
    <rPh sb="2" eb="4">
      <t>ノウギョウ</t>
    </rPh>
    <rPh sb="8" eb="9">
      <t>シュ</t>
    </rPh>
    <phoneticPr fontId="2"/>
  </si>
  <si>
    <t>学生</t>
    <rPh sb="0" eb="2">
      <t>ガクセイ</t>
    </rPh>
    <phoneticPr fontId="2"/>
  </si>
  <si>
    <t>主に仕事</t>
    <rPh sb="0" eb="1">
      <t>オモ</t>
    </rPh>
    <rPh sb="2" eb="4">
      <t>シゴト</t>
    </rPh>
    <phoneticPr fontId="2"/>
  </si>
  <si>
    <t>総　数</t>
    <rPh sb="0" eb="1">
      <t>ソウ</t>
    </rPh>
    <rPh sb="2" eb="3">
      <t>スウ</t>
    </rPh>
    <phoneticPr fontId="2"/>
  </si>
  <si>
    <t>区  分</t>
    <rPh sb="0" eb="1">
      <t>ク</t>
    </rPh>
    <rPh sb="3" eb="4">
      <t>ブン</t>
    </rPh>
    <phoneticPr fontId="2"/>
  </si>
  <si>
    <t>平成 2年</t>
    <phoneticPr fontId="2"/>
  </si>
  <si>
    <t>昭和 55年</t>
    <phoneticPr fontId="2"/>
  </si>
  <si>
    <t>その他の仕事が主</t>
  </si>
  <si>
    <t>農 業 が 主</t>
  </si>
  <si>
    <t>仕事に                   従事しなかった人</t>
    <phoneticPr fontId="2"/>
  </si>
  <si>
    <t>その他の                 仕事だけに従事</t>
    <phoneticPr fontId="2"/>
  </si>
  <si>
    <t>自家農業とその他の仕事に従事した人</t>
  </si>
  <si>
    <t>自家農業だけに        従事した人</t>
    <phoneticPr fontId="2"/>
  </si>
  <si>
    <t>その他の　　　　　　　仕事だけに従事</t>
    <phoneticPr fontId="2"/>
  </si>
  <si>
    <t>自家農業とその他の仕事に従事した人</t>
    <rPh sb="0" eb="2">
      <t>ジカ</t>
    </rPh>
    <rPh sb="2" eb="4">
      <t>ノウギョウ</t>
    </rPh>
    <phoneticPr fontId="2"/>
  </si>
  <si>
    <t>自家農業だけに
従事した人</t>
    <rPh sb="0" eb="2">
      <t>ジカ</t>
    </rPh>
    <rPh sb="2" eb="4">
      <t>ノウギョウ</t>
    </rPh>
    <phoneticPr fontId="2"/>
  </si>
  <si>
    <t>女</t>
  </si>
  <si>
    <t>男</t>
  </si>
  <si>
    <t>　平成２２年調査から調査項目が一部変更になりました。また、１５歳以上の就業状態別世帯員数は計上されておりません。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5" eb="17">
      <t>イチブ</t>
    </rPh>
    <rPh sb="17" eb="19">
      <t>ヘンコウ</t>
    </rPh>
    <rPh sb="31" eb="32">
      <t>サイ</t>
    </rPh>
    <rPh sb="32" eb="34">
      <t>イジョウ</t>
    </rPh>
    <rPh sb="35" eb="37">
      <t>シュウギョウ</t>
    </rPh>
    <rPh sb="37" eb="39">
      <t>ジョウタイ</t>
    </rPh>
    <rPh sb="39" eb="40">
      <t>ベツ</t>
    </rPh>
    <rPh sb="40" eb="43">
      <t>セタイイン</t>
    </rPh>
    <rPh sb="43" eb="44">
      <t>スウ</t>
    </rPh>
    <rPh sb="45" eb="47">
      <t>ケイジョウ</t>
    </rPh>
    <phoneticPr fontId="2"/>
  </si>
  <si>
    <t>　平成２年調査から農業の範囲の概念が変更され、自家農業は自営農業と変更になりましたので、利用上留意してください。平成７年調査は１５歳を含みます。</t>
    <rPh sb="33" eb="35">
      <t>ヘンコウ</t>
    </rPh>
    <rPh sb="60" eb="62">
      <t>チョウサ</t>
    </rPh>
    <phoneticPr fontId="2"/>
  </si>
  <si>
    <t>面　積</t>
    <phoneticPr fontId="2"/>
  </si>
  <si>
    <t>農家数</t>
  </si>
  <si>
    <t>畑のある      農家数</t>
    <phoneticPr fontId="2"/>
  </si>
  <si>
    <t>樹園地のある      農家数</t>
    <phoneticPr fontId="2"/>
  </si>
  <si>
    <t>田のある農家数</t>
    <phoneticPr fontId="2"/>
  </si>
  <si>
    <t>畑</t>
  </si>
  <si>
    <t>樹　園　地</t>
  </si>
  <si>
    <t>田</t>
  </si>
  <si>
    <t>経営耕地総面積</t>
    <phoneticPr fontId="2"/>
  </si>
  <si>
    <t>区  分</t>
    <phoneticPr fontId="2"/>
  </si>
  <si>
    <t>（面積単位　ａ）</t>
  </si>
  <si>
    <t>　この表で、平成4、9年は県農業基本調査、その他の年は農（林）業センサスによります。</t>
    <rPh sb="27" eb="28">
      <t>ノウ</t>
    </rPh>
    <rPh sb="29" eb="30">
      <t>リン</t>
    </rPh>
    <rPh sb="31" eb="32">
      <t>ギョウ</t>
    </rPh>
    <phoneticPr fontId="2"/>
  </si>
  <si>
    <t xml:space="preserve"> 平成 27年</t>
    <rPh sb="1" eb="3">
      <t>ヘイセイ</t>
    </rPh>
    <rPh sb="6" eb="7">
      <t>ネン</t>
    </rPh>
    <phoneticPr fontId="2"/>
  </si>
  <si>
    <t>栽培面積</t>
  </si>
  <si>
    <t>栽培農家数</t>
  </si>
  <si>
    <t>※「ラ・フランス」は農林業センサスの都道府県設定項目による集計です。</t>
    <rPh sb="10" eb="13">
      <t>ノウリンギョウ</t>
    </rPh>
    <rPh sb="18" eb="22">
      <t>トドウフケン</t>
    </rPh>
    <rPh sb="22" eb="24">
      <t>セッテイ</t>
    </rPh>
    <rPh sb="24" eb="26">
      <t>コウモク</t>
    </rPh>
    <rPh sb="29" eb="31">
      <t>シュウケイ</t>
    </rPh>
    <phoneticPr fontId="2"/>
  </si>
  <si>
    <t>西洋なしのうちラ・フランス</t>
    <rPh sb="0" eb="2">
      <t>セイヨウ</t>
    </rPh>
    <phoneticPr fontId="2"/>
  </si>
  <si>
    <t>西洋なし</t>
    <rPh sb="0" eb="2">
      <t>セイヨウ</t>
    </rPh>
    <phoneticPr fontId="2"/>
  </si>
  <si>
    <t xml:space="preserve">    22</t>
    <phoneticPr fontId="2"/>
  </si>
  <si>
    <t>う　　　　め</t>
    <phoneticPr fontId="2"/>
  </si>
  <si>
    <t>く　　　　り</t>
    <phoneticPr fontId="2"/>
  </si>
  <si>
    <t>日　本　な　し</t>
  </si>
  <si>
    <t>さ　く　ら　ん　ぼ</t>
  </si>
  <si>
    <t>か　　　　き</t>
    <phoneticPr fontId="2"/>
  </si>
  <si>
    <t>も　　　　も</t>
    <phoneticPr fontId="2"/>
  </si>
  <si>
    <t>ぶ　ど　う</t>
  </si>
  <si>
    <t>り　ん　ご</t>
  </si>
  <si>
    <t>（面積単位　ｈａ）</t>
    <phoneticPr fontId="2"/>
  </si>
  <si>
    <t>４－６　種類別果樹栽培農家数及び栽培面積</t>
    <phoneticPr fontId="2"/>
  </si>
  <si>
    <t>資料　農（林）業センサス</t>
    <rPh sb="3" eb="4">
      <t>ノウ</t>
    </rPh>
    <rPh sb="5" eb="6">
      <t>リン</t>
    </rPh>
    <rPh sb="7" eb="8">
      <t>ギョウ</t>
    </rPh>
    <phoneticPr fontId="2"/>
  </si>
  <si>
    <t>総数</t>
    <rPh sb="0" eb="1">
      <t>フサ</t>
    </rPh>
    <rPh sb="1" eb="2">
      <t>カズ</t>
    </rPh>
    <phoneticPr fontId="2"/>
  </si>
  <si>
    <t>台　数</t>
    <rPh sb="0" eb="1">
      <t>ダイ</t>
    </rPh>
    <rPh sb="2" eb="3">
      <t>カズ</t>
    </rPh>
    <phoneticPr fontId="2"/>
  </si>
  <si>
    <t>農家数</t>
    <rPh sb="0" eb="2">
      <t>ノウカ</t>
    </rPh>
    <rPh sb="2" eb="3">
      <t>スウ</t>
    </rPh>
    <phoneticPr fontId="2"/>
  </si>
  <si>
    <t>コンバイン</t>
    <phoneticPr fontId="2"/>
  </si>
  <si>
    <t>トラクター</t>
    <phoneticPr fontId="2"/>
  </si>
  <si>
    <t>動力田植機</t>
  </si>
  <si>
    <t>４－７　地区別農用機械の所有台数（販売農家）</t>
    <rPh sb="12" eb="14">
      <t>ショユウ</t>
    </rPh>
    <rPh sb="17" eb="19">
      <t>ハンバイ</t>
    </rPh>
    <rPh sb="19" eb="21">
      <t>ノウカ</t>
    </rPh>
    <phoneticPr fontId="2"/>
  </si>
  <si>
    <t>分類なし</t>
    <rPh sb="0" eb="2">
      <t>ブンルイ</t>
    </rPh>
    <phoneticPr fontId="2"/>
  </si>
  <si>
    <t>昭和40年</t>
    <phoneticPr fontId="2"/>
  </si>
  <si>
    <t>その他の　　　　畜　産</t>
    <phoneticPr fontId="2"/>
  </si>
  <si>
    <t>養　蚕</t>
    <phoneticPr fontId="2"/>
  </si>
  <si>
    <t>養　鶏</t>
    <phoneticPr fontId="2"/>
  </si>
  <si>
    <t>養　豚</t>
    <phoneticPr fontId="2"/>
  </si>
  <si>
    <t>肉用牛</t>
    <phoneticPr fontId="2"/>
  </si>
  <si>
    <t>酪　農</t>
    <phoneticPr fontId="2"/>
  </si>
  <si>
    <t>その他の　　　　作　物</t>
    <phoneticPr fontId="2"/>
  </si>
  <si>
    <t>花き・花木</t>
  </si>
  <si>
    <t>果樹類</t>
    <phoneticPr fontId="2"/>
  </si>
  <si>
    <t>野菜類</t>
    <phoneticPr fontId="2"/>
  </si>
  <si>
    <t>施設園芸</t>
  </si>
  <si>
    <t>施設野菜</t>
  </si>
  <si>
    <t>露地野菜</t>
  </si>
  <si>
    <t>工芸農作物</t>
  </si>
  <si>
    <t>雑穀・いも類・豆類</t>
    <phoneticPr fontId="2"/>
  </si>
  <si>
    <t>麦類作</t>
    <phoneticPr fontId="2"/>
  </si>
  <si>
    <t>稲　作</t>
    <phoneticPr fontId="2"/>
  </si>
  <si>
    <t>４－８　農作物販売金額１位の部門別農家数</t>
    <phoneticPr fontId="2"/>
  </si>
  <si>
    <t>平成19年以降は市町村分が集計されていない。平成26年より一部の項目が東北農政局で推計。</t>
    <rPh sb="0" eb="2">
      <t>ヘイセイ</t>
    </rPh>
    <rPh sb="4" eb="7">
      <t>ネンイコウ</t>
    </rPh>
    <rPh sb="8" eb="11">
      <t>シチョウソン</t>
    </rPh>
    <rPh sb="11" eb="12">
      <t>ブン</t>
    </rPh>
    <rPh sb="13" eb="15">
      <t>シュウケイ</t>
    </rPh>
    <rPh sb="22" eb="24">
      <t>ヘイセイ</t>
    </rPh>
    <rPh sb="26" eb="27">
      <t>ネン</t>
    </rPh>
    <rPh sb="29" eb="31">
      <t>イチブ</t>
    </rPh>
    <rPh sb="32" eb="34">
      <t>コウモク</t>
    </rPh>
    <rPh sb="35" eb="37">
      <t>トウホク</t>
    </rPh>
    <rPh sb="37" eb="40">
      <t>ノウセイキョク</t>
    </rPh>
    <rPh sb="41" eb="43">
      <t>スイケイ</t>
    </rPh>
    <phoneticPr fontId="2"/>
  </si>
  <si>
    <t>xは秘匿。</t>
    <rPh sb="2" eb="4">
      <t>ヒトク</t>
    </rPh>
    <phoneticPr fontId="2"/>
  </si>
  <si>
    <t>資料　東北農政局山形統計・情報センター（山形農林水産統計年報）、生産農業所得統計、山形市企画調整課</t>
    <rPh sb="41" eb="44">
      <t>ヤマガタシ</t>
    </rPh>
    <rPh sb="44" eb="46">
      <t>キカク</t>
    </rPh>
    <rPh sb="46" eb="49">
      <t>チョウセイカ</t>
    </rPh>
    <phoneticPr fontId="2"/>
  </si>
  <si>
    <t>推計されない</t>
    <rPh sb="0" eb="2">
      <t>スイケイ</t>
    </rPh>
    <phoneticPr fontId="2"/>
  </si>
  <si>
    <t>x</t>
  </si>
  <si>
    <t xml:space="preserve"> 令和元年</t>
    <rPh sb="1" eb="3">
      <t>レイワ</t>
    </rPh>
    <rPh sb="3" eb="4">
      <t>ガン</t>
    </rPh>
    <rPh sb="4" eb="5">
      <t>ネン</t>
    </rPh>
    <phoneticPr fontId="2"/>
  </si>
  <si>
    <t>x</t>
    <phoneticPr fontId="2"/>
  </si>
  <si>
    <t>平成14年</t>
    <rPh sb="0" eb="2">
      <t>ヘイセイ</t>
    </rPh>
    <rPh sb="4" eb="5">
      <t>ネン</t>
    </rPh>
    <phoneticPr fontId="2"/>
  </si>
  <si>
    <t>農業所得</t>
  </si>
  <si>
    <t>産出額</t>
    <rPh sb="0" eb="1">
      <t>サン</t>
    </rPh>
    <rPh sb="1" eb="2">
      <t>デ</t>
    </rPh>
    <phoneticPr fontId="2"/>
  </si>
  <si>
    <t>生  産</t>
    <phoneticPr fontId="2"/>
  </si>
  <si>
    <t>農  業</t>
    <phoneticPr fontId="2"/>
  </si>
  <si>
    <t>生　産</t>
    <phoneticPr fontId="2"/>
  </si>
  <si>
    <t>農　業</t>
    <phoneticPr fontId="2"/>
  </si>
  <si>
    <t>（単位  千円）</t>
    <rPh sb="1" eb="3">
      <t>タンイ</t>
    </rPh>
    <rPh sb="5" eb="7">
      <t>センエン</t>
    </rPh>
    <phoneticPr fontId="2"/>
  </si>
  <si>
    <t>金　額
（単位 千円）</t>
    <phoneticPr fontId="2"/>
  </si>
  <si>
    <t>所得率（％）
（所得/産出）</t>
    <phoneticPr fontId="2"/>
  </si>
  <si>
    <t>その他の      畜産物</t>
    <phoneticPr fontId="2"/>
  </si>
  <si>
    <t>鶏</t>
  </si>
  <si>
    <t>豚</t>
  </si>
  <si>
    <t>農業専従者１人当たり</t>
    <phoneticPr fontId="2"/>
  </si>
  <si>
    <t>耕地１０ａ当たり</t>
    <phoneticPr fontId="2"/>
  </si>
  <si>
    <t>農家１戸当たり</t>
    <phoneticPr fontId="2"/>
  </si>
  <si>
    <t>生産農業所得</t>
  </si>
  <si>
    <t>加工農産物</t>
    <phoneticPr fontId="2"/>
  </si>
  <si>
    <t>畜　　　　　　　　　　　　　　産</t>
  </si>
  <si>
    <t xml:space="preserve"> 平成14年</t>
    <rPh sb="1" eb="3">
      <t>ヘイセイ</t>
    </rPh>
    <rPh sb="5" eb="6">
      <t>ネン</t>
    </rPh>
    <phoneticPr fontId="2"/>
  </si>
  <si>
    <t>生　乳</t>
    <phoneticPr fontId="2"/>
  </si>
  <si>
    <t>その他</t>
  </si>
  <si>
    <t>農作物</t>
  </si>
  <si>
    <t>豆　類</t>
    <phoneticPr fontId="2"/>
  </si>
  <si>
    <t>乳用牛</t>
  </si>
  <si>
    <t>肉用牛</t>
  </si>
  <si>
    <t>計</t>
  </si>
  <si>
    <t>種苗・苗木</t>
  </si>
  <si>
    <t>工　芸</t>
    <phoneticPr fontId="2"/>
  </si>
  <si>
    <t>花　き</t>
    <phoneticPr fontId="2"/>
  </si>
  <si>
    <t>果　実</t>
    <phoneticPr fontId="2"/>
  </si>
  <si>
    <t>野　菜</t>
    <phoneticPr fontId="2"/>
  </si>
  <si>
    <t>いも類</t>
  </si>
  <si>
    <t>麦・雑穀</t>
  </si>
  <si>
    <t>米</t>
  </si>
  <si>
    <t>畜　　　　　　　　産</t>
  </si>
  <si>
    <t>耕         　　　　　　　　　　　種</t>
    <phoneticPr fontId="2"/>
  </si>
  <si>
    <t>農業産出額</t>
    <phoneticPr fontId="2"/>
  </si>
  <si>
    <t>（金額単位　千万円）</t>
    <phoneticPr fontId="2"/>
  </si>
  <si>
    <t>４－９　農業産出額及び生産農業所得</t>
    <rPh sb="6" eb="8">
      <t>サンシュツ</t>
    </rPh>
    <phoneticPr fontId="2"/>
  </si>
  <si>
    <t>　　そ の 他 の 作 物</t>
    <rPh sb="6" eb="7">
      <t>タ</t>
    </rPh>
    <rPh sb="10" eb="11">
      <t>サク</t>
    </rPh>
    <rPh sb="12" eb="13">
      <t>ブツ</t>
    </rPh>
    <phoneticPr fontId="2"/>
  </si>
  <si>
    <t>　　花 き 類 ・ 花 木</t>
    <rPh sb="2" eb="3">
      <t>ハナ</t>
    </rPh>
    <rPh sb="6" eb="7">
      <t>ルイ</t>
    </rPh>
    <rPh sb="10" eb="11">
      <t>ハナ</t>
    </rPh>
    <rPh sb="12" eb="13">
      <t>キ</t>
    </rPh>
    <phoneticPr fontId="2"/>
  </si>
  <si>
    <t>　　野 菜 類</t>
    <rPh sb="2" eb="3">
      <t>ノ</t>
    </rPh>
    <rPh sb="4" eb="5">
      <t>ナ</t>
    </rPh>
    <rPh sb="6" eb="7">
      <t>ルイ</t>
    </rPh>
    <phoneticPr fontId="2"/>
  </si>
  <si>
    <t>　　工 芸 農 作 物</t>
    <rPh sb="2" eb="3">
      <t>コウ</t>
    </rPh>
    <rPh sb="4" eb="5">
      <t>ゲイ</t>
    </rPh>
    <rPh sb="6" eb="7">
      <t>ノウ</t>
    </rPh>
    <rPh sb="8" eb="9">
      <t>サク</t>
    </rPh>
    <rPh sb="10" eb="11">
      <t>ブツ</t>
    </rPh>
    <phoneticPr fontId="2"/>
  </si>
  <si>
    <t>　　そ の 他 の 豆 類</t>
    <phoneticPr fontId="2"/>
  </si>
  <si>
    <t>　　あ ず き</t>
    <phoneticPr fontId="2"/>
  </si>
  <si>
    <t>　　大    豆</t>
    <phoneticPr fontId="2"/>
  </si>
  <si>
    <t>　　か ん し ょ</t>
    <phoneticPr fontId="2"/>
  </si>
  <si>
    <t>　　ば れ い し ょ</t>
    <phoneticPr fontId="2"/>
  </si>
  <si>
    <t>　　その他の雑穀</t>
    <rPh sb="4" eb="5">
      <t>タ</t>
    </rPh>
    <rPh sb="6" eb="8">
      <t>ザッコク</t>
    </rPh>
    <phoneticPr fontId="2"/>
  </si>
  <si>
    <t>　　そ　 ば</t>
    <phoneticPr fontId="2"/>
  </si>
  <si>
    <t>　　大 麦 ・ 裸 麦</t>
    <phoneticPr fontId="2"/>
  </si>
  <si>
    <t>　　小    麦</t>
    <phoneticPr fontId="2"/>
  </si>
  <si>
    <t>　　陸    稲</t>
    <phoneticPr fontId="2"/>
  </si>
  <si>
    <t>　　水    稲</t>
    <phoneticPr fontId="2"/>
  </si>
  <si>
    <t>　平成27年</t>
    <rPh sb="1" eb="3">
      <t>ヘイセイ</t>
    </rPh>
    <rPh sb="5" eb="6">
      <t>ネン</t>
    </rPh>
    <phoneticPr fontId="2"/>
  </si>
  <si>
    <t>作付面積</t>
    <rPh sb="0" eb="2">
      <t>サクツ</t>
    </rPh>
    <phoneticPr fontId="2"/>
  </si>
  <si>
    <t>作付農家数</t>
    <rPh sb="0" eb="2">
      <t>サクツ</t>
    </rPh>
    <phoneticPr fontId="2"/>
  </si>
  <si>
    <t>（単位　農家数：戸、面積：ａ）</t>
    <rPh sb="1" eb="3">
      <t>タンイ</t>
    </rPh>
    <rPh sb="4" eb="6">
      <t>ノウカ</t>
    </rPh>
    <rPh sb="6" eb="7">
      <t>スウ</t>
    </rPh>
    <rPh sb="8" eb="9">
      <t>コ</t>
    </rPh>
    <rPh sb="10" eb="12">
      <t>メンセキ</t>
    </rPh>
    <phoneticPr fontId="2"/>
  </si>
  <si>
    <t>平成 2年</t>
    <rPh sb="0" eb="1">
      <t>ヘイ</t>
    </rPh>
    <rPh sb="1" eb="2">
      <t>セイ</t>
    </rPh>
    <phoneticPr fontId="2"/>
  </si>
  <si>
    <t>羽数（百羽）</t>
  </si>
  <si>
    <t>羽　数</t>
  </si>
  <si>
    <t>頭　数</t>
  </si>
  <si>
    <t>ブロイラー（出荷羽数）</t>
  </si>
  <si>
    <t>にわとり</t>
    <phoneticPr fontId="2"/>
  </si>
  <si>
    <t>乳用牛</t>
    <phoneticPr fontId="2"/>
  </si>
  <si>
    <t>４－１１　家畜の飼養農家数及び頭羽数</t>
    <phoneticPr fontId="2"/>
  </si>
  <si>
    <t>　　　※平成２２年４月１日に中央卸売市場から公設地方卸売市場に転換しております。</t>
    <rPh sb="4" eb="6">
      <t>ヘイセイ</t>
    </rPh>
    <rPh sb="8" eb="9">
      <t>ネン</t>
    </rPh>
    <rPh sb="10" eb="11">
      <t>ツキ</t>
    </rPh>
    <rPh sb="12" eb="13">
      <t>ヒ</t>
    </rPh>
    <rPh sb="14" eb="16">
      <t>チュウオウ</t>
    </rPh>
    <rPh sb="16" eb="18">
      <t>オロシウリ</t>
    </rPh>
    <rPh sb="18" eb="20">
      <t>シジョウ</t>
    </rPh>
    <rPh sb="22" eb="24">
      <t>コウセツ</t>
    </rPh>
    <rPh sb="24" eb="26">
      <t>チホウ</t>
    </rPh>
    <rPh sb="26" eb="28">
      <t>オロシウリ</t>
    </rPh>
    <rPh sb="28" eb="30">
      <t>シジョウ</t>
    </rPh>
    <rPh sb="31" eb="33">
      <t>テンカン</t>
    </rPh>
    <phoneticPr fontId="2"/>
  </si>
  <si>
    <t>資料　市地方卸売市場</t>
    <rPh sb="4" eb="6">
      <t>チホウ</t>
    </rPh>
    <phoneticPr fontId="2"/>
  </si>
  <si>
    <t>　　塩干・加工品・その他</t>
  </si>
  <si>
    <t>　　冷凍魚</t>
  </si>
  <si>
    <t>　　鮮　魚</t>
  </si>
  <si>
    <t>水産物計</t>
  </si>
  <si>
    <t>　　鳥卵・加工品・その他</t>
  </si>
  <si>
    <t>　　果　実</t>
  </si>
  <si>
    <t>　　野　菜</t>
  </si>
  <si>
    <t>青果物計</t>
  </si>
  <si>
    <t>総　　　数</t>
  </si>
  <si>
    <t>令和元年</t>
    <rPh sb="0" eb="2">
      <t>レイワ</t>
    </rPh>
    <rPh sb="2" eb="3">
      <t>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</si>
  <si>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</si>
  <si>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</si>
  <si>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</si>
  <si>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</si>
  <si>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</si>
  <si>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</si>
  <si>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</si>
  <si>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</si>
  <si>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</si>
  <si>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</si>
  <si>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</si>
  <si>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</si>
  <si>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</si>
  <si>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</si>
  <si>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</si>
  <si>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  <phoneticPr fontId="2"/>
  </si>
  <si>
    <t>区　　分</t>
  </si>
  <si>
    <t>（単位　ｔ）</t>
  </si>
  <si>
    <t>　端数処理をしているので総数と一致しない場合があります。</t>
  </si>
  <si>
    <t>４－１２　市地方卸売市場入荷量</t>
    <rPh sb="6" eb="8">
      <t>チホウ</t>
    </rPh>
    <phoneticPr fontId="2"/>
  </si>
  <si>
    <t>年度</t>
    <rPh sb="0" eb="2">
      <t>ネンド</t>
    </rPh>
    <phoneticPr fontId="2"/>
  </si>
  <si>
    <t>財産区</t>
  </si>
  <si>
    <t>市</t>
  </si>
  <si>
    <t>県</t>
  </si>
  <si>
    <t>私有林</t>
    <rPh sb="0" eb="1">
      <t>シ</t>
    </rPh>
    <rPh sb="1" eb="2">
      <t>ユウ</t>
    </rPh>
    <rPh sb="2" eb="3">
      <t>リン</t>
    </rPh>
    <phoneticPr fontId="2"/>
  </si>
  <si>
    <t>公　有　林</t>
    <rPh sb="4" eb="5">
      <t>リン</t>
    </rPh>
    <phoneticPr fontId="2"/>
  </si>
  <si>
    <t>国　有　林</t>
    <rPh sb="4" eb="5">
      <t>リン</t>
    </rPh>
    <phoneticPr fontId="2"/>
  </si>
  <si>
    <t>４－１３　林野面積</t>
    <phoneticPr fontId="2"/>
  </si>
  <si>
    <t>資料　農林業センサス</t>
  </si>
  <si>
    <t>地区別林家総数</t>
    <rPh sb="0" eb="2">
      <t>チク</t>
    </rPh>
    <rPh sb="2" eb="3">
      <t>ベツ</t>
    </rPh>
    <rPh sb="3" eb="4">
      <t>ハヤシ</t>
    </rPh>
    <rPh sb="4" eb="5">
      <t>イエ</t>
    </rPh>
    <rPh sb="5" eb="7">
      <t>ソウスウ</t>
    </rPh>
    <phoneticPr fontId="2"/>
  </si>
  <si>
    <t>林家総数</t>
    <rPh sb="0" eb="1">
      <t>ハヤシ</t>
    </rPh>
    <rPh sb="1" eb="2">
      <t>イエ</t>
    </rPh>
    <rPh sb="2" eb="4">
      <t>ソウスウ</t>
    </rPh>
    <phoneticPr fontId="2"/>
  </si>
  <si>
    <t>100ｈａ
以  上</t>
    <phoneticPr fontId="2"/>
  </si>
  <si>
    <t>50～100ha</t>
    <phoneticPr fontId="2"/>
  </si>
  <si>
    <t>30～50ha</t>
    <phoneticPr fontId="2"/>
  </si>
  <si>
    <t>20～30ha</t>
    <phoneticPr fontId="2"/>
  </si>
  <si>
    <t>10～20ha</t>
    <phoneticPr fontId="2"/>
  </si>
  <si>
    <t>５～10ha</t>
    <phoneticPr fontId="2"/>
  </si>
  <si>
    <t>３～５ha</t>
    <phoneticPr fontId="2"/>
  </si>
  <si>
    <t>１～３ha</t>
    <phoneticPr fontId="2"/>
  </si>
  <si>
    <t>保有山林面積</t>
    <rPh sb="0" eb="2">
      <t>ホユウ</t>
    </rPh>
    <rPh sb="2" eb="4">
      <t>サンリン</t>
    </rPh>
    <rPh sb="4" eb="6">
      <t>メンセキ</t>
    </rPh>
    <phoneticPr fontId="2"/>
  </si>
  <si>
    <t>林家数</t>
    <rPh sb="0" eb="1">
      <t>リン</t>
    </rPh>
    <rPh sb="1" eb="2">
      <t>カ</t>
    </rPh>
    <rPh sb="2" eb="3">
      <t>スウ</t>
    </rPh>
    <phoneticPr fontId="2"/>
  </si>
  <si>
    <t>推計されない</t>
    <rPh sb="0" eb="2">
      <t>スイケイ</t>
    </rPh>
    <phoneticPr fontId="17"/>
  </si>
  <si>
    <t>令和2年</t>
    <rPh sb="0" eb="2">
      <t>レイワ</t>
    </rPh>
    <rPh sb="3" eb="4">
      <t>ネン</t>
    </rPh>
    <phoneticPr fontId="2"/>
  </si>
  <si>
    <t>令和元</t>
    <rPh sb="0" eb="2">
      <t>レイワ</t>
    </rPh>
    <rPh sb="2" eb="3">
      <t>ガン</t>
    </rPh>
    <phoneticPr fontId="2"/>
  </si>
  <si>
    <t>平成27</t>
    <rPh sb="0" eb="2">
      <t>ヘイセイ</t>
    </rPh>
    <phoneticPr fontId="2"/>
  </si>
  <si>
    <t>４－１　農家数、経営耕地規模別農林業経営体数（地区別）</t>
    <rPh sb="4" eb="7">
      <t>ノウカスウ</t>
    </rPh>
    <rPh sb="8" eb="10">
      <t>ケイエイ</t>
    </rPh>
    <rPh sb="10" eb="12">
      <t>コウチ</t>
    </rPh>
    <rPh sb="12" eb="14">
      <t>キボ</t>
    </rPh>
    <rPh sb="14" eb="15">
      <t>ベツ</t>
    </rPh>
    <rPh sb="15" eb="22">
      <t>ノウリンギョウケイエイタイスウ</t>
    </rPh>
    <rPh sb="23" eb="25">
      <t>チク</t>
    </rPh>
    <rPh sb="25" eb="26">
      <t>ベツ</t>
    </rPh>
    <phoneticPr fontId="2"/>
  </si>
  <si>
    <t>農　林　業　経　営　体</t>
    <rPh sb="0" eb="1">
      <t>ノウ</t>
    </rPh>
    <rPh sb="2" eb="3">
      <t>ハヤシ</t>
    </rPh>
    <rPh sb="4" eb="5">
      <t>ギョウ</t>
    </rPh>
    <rPh sb="6" eb="7">
      <t>ヘ</t>
    </rPh>
    <rPh sb="8" eb="9">
      <t>エイ</t>
    </rPh>
    <rPh sb="10" eb="11">
      <t>カラダ</t>
    </rPh>
    <phoneticPr fontId="2"/>
  </si>
  <si>
    <t>販売
農家</t>
    <rPh sb="0" eb="2">
      <t>ハンバイ</t>
    </rPh>
    <rPh sb="3" eb="5">
      <t>ノウカ</t>
    </rPh>
    <phoneticPr fontId="2"/>
  </si>
  <si>
    <t>自給的
農家</t>
    <rPh sb="0" eb="3">
      <t>ジキュウテキ</t>
    </rPh>
    <rPh sb="4" eb="5">
      <t>ノウ</t>
    </rPh>
    <rPh sb="5" eb="6">
      <t>イエ</t>
    </rPh>
    <phoneticPr fontId="2"/>
  </si>
  <si>
    <t>令和２年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</si>
  <si>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1"/>
  </si>
  <si>
    <t>※２０２０年農林業センサスより「兼業農家」の集計区分が廃止。</t>
    <rPh sb="5" eb="6">
      <t>ネン</t>
    </rPh>
    <rPh sb="6" eb="9">
      <t>ノウリンギョウ</t>
    </rPh>
    <rPh sb="16" eb="20">
      <t>ケンギョウノウカ</t>
    </rPh>
    <rPh sb="22" eb="26">
      <t>シュウケイクブン</t>
    </rPh>
    <rPh sb="27" eb="29">
      <t>ハイシ</t>
    </rPh>
    <phoneticPr fontId="1"/>
  </si>
  <si>
    <t>平成27年</t>
    <rPh sb="0" eb="2">
      <t>ヘイセイ</t>
    </rPh>
    <rPh sb="4" eb="5">
      <t>ネン</t>
    </rPh>
    <phoneticPr fontId="1"/>
  </si>
  <si>
    <t>４－４　　就業状態別１５歳以上世帯員数</t>
    <phoneticPr fontId="2"/>
  </si>
  <si>
    <t>主に家事
・育児・その他</t>
    <rPh sb="0" eb="1">
      <t>オモ</t>
    </rPh>
    <rPh sb="2" eb="4">
      <t>カジ</t>
    </rPh>
    <rPh sb="6" eb="8">
      <t>イクジ</t>
    </rPh>
    <rPh sb="11" eb="12">
      <t>タ</t>
    </rPh>
    <phoneticPr fontId="2"/>
  </si>
  <si>
    <t>４－１　農家数、経営耕地規模別農林業経営体数（地区別）</t>
    <phoneticPr fontId="1"/>
  </si>
  <si>
    <t>４－４　就業状態別１５歳以上世帯員数</t>
    <phoneticPr fontId="1"/>
  </si>
  <si>
    <t>４－５　地区別経営耕地面積（販売農家・農業経営体）</t>
    <phoneticPr fontId="1"/>
  </si>
  <si>
    <t>４－１０　販売目的の作物の作物別（栽培）農家数、面積（露地）－農業経営体－</t>
    <phoneticPr fontId="1"/>
  </si>
  <si>
    <t>４－１４　保有山林面積規模別、林家数及び保有山林面積（令和２年）</t>
    <phoneticPr fontId="1"/>
  </si>
  <si>
    <t>令和 2 年</t>
    <rPh sb="0" eb="2">
      <t>レイワ</t>
    </rPh>
    <rPh sb="5" eb="6">
      <t>ネン</t>
    </rPh>
    <phoneticPr fontId="1"/>
  </si>
  <si>
    <t>令和 2 年</t>
    <rPh sb="0" eb="2">
      <t>レイワ</t>
    </rPh>
    <rPh sb="5" eb="6">
      <t>ネン</t>
    </rPh>
    <phoneticPr fontId="2"/>
  </si>
  <si>
    <t>　この表で、平成２年～２７年は販売農家を集計したもの、令和２年は農業経営体を集計したものです。</t>
    <rPh sb="13" eb="14">
      <t>ネン</t>
    </rPh>
    <rPh sb="27" eb="29">
      <t>レイワ</t>
    </rPh>
    <rPh sb="30" eb="31">
      <t>ネン</t>
    </rPh>
    <rPh sb="32" eb="37">
      <t>ノウギョウケイエイタイ</t>
    </rPh>
    <rPh sb="38" eb="40">
      <t>シュウケイ</t>
    </rPh>
    <phoneticPr fontId="2"/>
  </si>
  <si>
    <t>　また、平成27年までは販売農家、令和2年は農業経営体の集計です。</t>
    <rPh sb="4" eb="6">
      <t>ヘイセイ</t>
    </rPh>
    <rPh sb="8" eb="9">
      <t>ネン</t>
    </rPh>
    <rPh sb="12" eb="14">
      <t>ハンバイ</t>
    </rPh>
    <rPh sb="14" eb="16">
      <t>ノウカ</t>
    </rPh>
    <rPh sb="17" eb="19">
      <t>レイワ</t>
    </rPh>
    <rPh sb="20" eb="21">
      <t>ネン</t>
    </rPh>
    <rPh sb="22" eb="27">
      <t>ノウギョウケイエイタイ</t>
    </rPh>
    <rPh sb="28" eb="30">
      <t>シュウケイ</t>
    </rPh>
    <phoneticPr fontId="1"/>
  </si>
  <si>
    <t>４－５　地区別経営耕地面積（販売農家・農業経営体）</t>
    <rPh sb="14" eb="16">
      <t>ハンバイ</t>
    </rPh>
    <rPh sb="16" eb="18">
      <t>ノウカ</t>
    </rPh>
    <rPh sb="19" eb="24">
      <t>ノウギョウケイエイタイ</t>
    </rPh>
    <phoneticPr fontId="2"/>
  </si>
  <si>
    <t>※２０２０年農林業センサスより農用機械の集計が廃止。</t>
    <rPh sb="5" eb="6">
      <t>ネン</t>
    </rPh>
    <rPh sb="6" eb="9">
      <t>ノウリンギョウ</t>
    </rPh>
    <rPh sb="15" eb="17">
      <t>ノウヨウ</t>
    </rPh>
    <rPh sb="17" eb="19">
      <t>キカイ</t>
    </rPh>
    <rPh sb="20" eb="22">
      <t>シュウケイ</t>
    </rPh>
    <rPh sb="23" eb="25">
      <t>ハイシ</t>
    </rPh>
    <phoneticPr fontId="1"/>
  </si>
  <si>
    <t>　この表で、平成２年～２７年は販売農家を、令和２年は農業経営体を集計したものです。</t>
    <rPh sb="13" eb="14">
      <t>ネン</t>
    </rPh>
    <rPh sb="21" eb="23">
      <t>レイワ</t>
    </rPh>
    <rPh sb="24" eb="25">
      <t>ネン</t>
    </rPh>
    <rPh sb="26" eb="31">
      <t>ノウギョウケイエイタイ</t>
    </rPh>
    <phoneticPr fontId="2"/>
  </si>
  <si>
    <t>　平成２年以前の「施設園芸」、「野菜類」の分類から「露地野菜」、「施設野菜」に集計方法が変わりました。また「その他の作物」に含んでいた「花き・花木」が区分されました。</t>
    <phoneticPr fontId="2"/>
  </si>
  <si>
    <t>農業経営体</t>
    <rPh sb="0" eb="2">
      <t>ノウギョウ</t>
    </rPh>
    <rPh sb="2" eb="5">
      <t>ケイエイタイ</t>
    </rPh>
    <phoneticPr fontId="1"/>
  </si>
  <si>
    <t>　令和2年</t>
    <rPh sb="1" eb="3">
      <t>レイワ</t>
    </rPh>
    <rPh sb="4" eb="5">
      <t>ネン</t>
    </rPh>
    <phoneticPr fontId="2"/>
  </si>
  <si>
    <t>x</t>
    <phoneticPr fontId="1"/>
  </si>
  <si>
    <t>４－１０　販売目的の作物の作物別（栽培）農家数、面積（露地）－農業経営体－</t>
    <rPh sb="5" eb="7">
      <t>ハンバイ</t>
    </rPh>
    <rPh sb="7" eb="9">
      <t>モクテキ</t>
    </rPh>
    <rPh sb="10" eb="12">
      <t>サクモツ</t>
    </rPh>
    <rPh sb="13" eb="15">
      <t>サクモツ</t>
    </rPh>
    <rPh sb="15" eb="16">
      <t>ベツ</t>
    </rPh>
    <rPh sb="17" eb="19">
      <t>サイバイ</t>
    </rPh>
    <rPh sb="20" eb="22">
      <t>ノウカ</t>
    </rPh>
    <rPh sb="22" eb="23">
      <t>スウ</t>
    </rPh>
    <rPh sb="24" eb="26">
      <t>メンセキ</t>
    </rPh>
    <rPh sb="27" eb="29">
      <t>ロジ</t>
    </rPh>
    <rPh sb="31" eb="33">
      <t>ノウギョウ</t>
    </rPh>
    <rPh sb="33" eb="36">
      <t>ケイエイタイ</t>
    </rPh>
    <phoneticPr fontId="2"/>
  </si>
  <si>
    <t>　この表は、農業経営体を集計したものです。</t>
    <rPh sb="6" eb="11">
      <t>ノウギョウケイエイタイ</t>
    </rPh>
    <phoneticPr fontId="2"/>
  </si>
  <si>
    <t>　この表で、平成２～２７年は販売農家を、令和２年は農業経営体を集計したものです。</t>
    <rPh sb="20" eb="22">
      <t>レイワ</t>
    </rPh>
    <rPh sb="23" eb="24">
      <t>ネン</t>
    </rPh>
    <rPh sb="25" eb="30">
      <t>ノウギョウケイエイタイ</t>
    </rPh>
    <phoneticPr fontId="2"/>
  </si>
  <si>
    <t>林業経営体</t>
    <rPh sb="0" eb="2">
      <t>リンギョウ</t>
    </rPh>
    <rPh sb="2" eb="5">
      <t>ケイエイタイ</t>
    </rPh>
    <phoneticPr fontId="2"/>
  </si>
  <si>
    <t>（世帯以外の林業
事業体を含む）</t>
    <phoneticPr fontId="1"/>
  </si>
  <si>
    <t>４－１４　保有山林面積規模別、林家数及び保有山林面積（令和２年）</t>
    <rPh sb="15" eb="16">
      <t>リン</t>
    </rPh>
    <rPh sb="16" eb="17">
      <t>カ</t>
    </rPh>
    <rPh sb="17" eb="18">
      <t>スウ</t>
    </rPh>
    <rPh sb="18" eb="19">
      <t>オヨ</t>
    </rPh>
    <rPh sb="20" eb="22">
      <t>ホユウ</t>
    </rPh>
    <rPh sb="22" eb="24">
      <t>サンリン</t>
    </rPh>
    <rPh sb="24" eb="26">
      <t>メンセキ</t>
    </rPh>
    <rPh sb="27" eb="29">
      <t>レイワ</t>
    </rPh>
    <phoneticPr fontId="2"/>
  </si>
  <si>
    <t>令和４年山形市統計書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</si>
  <si>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平成2年</t>
    <rPh sb="3" eb="4">
      <t>ネン</t>
    </rPh>
    <phoneticPr fontId="2"/>
  </si>
  <si>
    <t xml:space="preserve">  昭和55年</t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</si>
  <si>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</si>
  <si>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</si>
  <si>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資料　最上村山国有林の地域別の森林計画書、最上村山地域森林計画、市農林部森林整備課</t>
    <rPh sb="3" eb="5">
      <t>モガミ</t>
    </rPh>
    <rPh sb="5" eb="7">
      <t>ムラヤマ</t>
    </rPh>
    <rPh sb="7" eb="10">
      <t>コクユウリン</t>
    </rPh>
    <rPh sb="11" eb="13">
      <t>チイキ</t>
    </rPh>
    <rPh sb="13" eb="14">
      <t>ベツ</t>
    </rPh>
    <rPh sb="15" eb="17">
      <t>シンリン</t>
    </rPh>
    <rPh sb="17" eb="20">
      <t>ケイカクショ</t>
    </rPh>
    <rPh sb="21" eb="23">
      <t>モガミ</t>
    </rPh>
    <rPh sb="23" eb="25">
      <t>ムラヤマ</t>
    </rPh>
    <rPh sb="25" eb="27">
      <t>チイキ</t>
    </rPh>
    <rPh sb="27" eb="29">
      <t>シンリン</t>
    </rPh>
    <rPh sb="29" eb="31">
      <t>ケイカク</t>
    </rPh>
    <rPh sb="32" eb="33">
      <t>シ</t>
    </rPh>
    <rPh sb="33" eb="36">
      <t>ノウリンブ</t>
    </rPh>
    <rPh sb="36" eb="41">
      <t>シンリンセイビカ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</si>
</sst>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_ ;[Red]\-0\ "/>
    <numFmt numFmtId="178" formatCode="#\ ##0\ "/>
    <numFmt numFmtId="179" formatCode="#,##0_ "/>
  </numFmts>
  <fonts count="2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trike/>
      <sz val="10"/>
      <color rgb="FFFF0000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name val="ＭＳ ゴシック"/>
      <family val="2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</cellStyleXfs>
  <cellXfs count="386">
    <xf numFmtId="0" fontId="0" fillId="0" borderId="0" xfId="0">
      <alignment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1" applyNumberFormat="1" applyFont="1" applyFill="1" applyAlignment="1">
      <alignment horizontal="left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Continuous" vertical="center"/>
    </xf>
    <xf numFmtId="0" fontId="4" fillId="0" borderId="14" xfId="2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0" xfId="2" applyNumberFormat="1" applyFont="1" applyAlignment="1">
      <alignment horizontal="right" vertical="center"/>
    </xf>
    <xf numFmtId="0" fontId="7" fillId="0" borderId="6" xfId="2" applyFont="1" applyBorder="1" applyAlignment="1">
      <alignment vertical="center"/>
    </xf>
    <xf numFmtId="0" fontId="6" fillId="0" borderId="0" xfId="2" applyFont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7" fillId="0" borderId="0" xfId="2" applyNumberFormat="1" applyFont="1" applyAlignment="1">
      <alignment vertical="center"/>
    </xf>
    <xf numFmtId="0" fontId="4" fillId="0" borderId="14" xfId="2" applyFont="1" applyBorder="1" applyAlignment="1">
      <alignment vertical="center" wrapText="1"/>
    </xf>
    <xf numFmtId="0" fontId="5" fillId="0" borderId="0" xfId="2" applyFont="1" applyAlignment="1">
      <alignment vertical="center"/>
    </xf>
    <xf numFmtId="38" fontId="4" fillId="0" borderId="5" xfId="3" applyNumberFormat="1" applyFont="1" applyBorder="1" applyAlignment="1">
      <alignment horizontal="right"/>
    </xf>
    <xf numFmtId="0" fontId="4" fillId="0" borderId="0" xfId="2" applyFont="1" applyAlignment="1">
      <alignment horizontal="right"/>
    </xf>
    <xf numFmtId="38" fontId="4" fillId="0" borderId="6" xfId="3" applyNumberFormat="1" applyFont="1" applyBorder="1" applyAlignment="1">
      <alignment horizontal="right"/>
    </xf>
    <xf numFmtId="0" fontId="5" fillId="0" borderId="15" xfId="2" applyFont="1" applyBorder="1" applyAlignment="1">
      <alignment horizontal="left"/>
    </xf>
    <xf numFmtId="38" fontId="4" fillId="0" borderId="2" xfId="3" applyNumberFormat="1" applyFont="1" applyBorder="1" applyAlignment="1">
      <alignment horizontal="right"/>
    </xf>
    <xf numFmtId="0" fontId="5" fillId="0" borderId="4" xfId="2" applyFont="1" applyBorder="1" applyAlignment="1">
      <alignment horizontal="left"/>
    </xf>
    <xf numFmtId="49" fontId="4" fillId="0" borderId="5" xfId="2" applyNumberFormat="1" applyFont="1" applyBorder="1" applyAlignment="1">
      <alignment horizontal="center"/>
    </xf>
    <xf numFmtId="38" fontId="4" fillId="0" borderId="0" xfId="1" applyFont="1" applyBorder="1" applyAlignment="1"/>
    <xf numFmtId="38" fontId="4" fillId="0" borderId="6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0" fontId="4" fillId="0" borderId="6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0" fontId="9" fillId="0" borderId="0" xfId="2" applyFont="1" applyAlignment="1">
      <alignment vertical="center"/>
    </xf>
    <xf numFmtId="38" fontId="9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6" xfId="1" applyFont="1" applyBorder="1" applyAlignment="1">
      <alignment vertical="center"/>
    </xf>
    <xf numFmtId="49" fontId="4" fillId="0" borderId="8" xfId="2" applyNumberFormat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7" fillId="0" borderId="0" xfId="2" applyFont="1"/>
    <xf numFmtId="0" fontId="4" fillId="0" borderId="0" xfId="2" applyFont="1" applyAlignment="1">
      <alignment horizontal="left"/>
    </xf>
    <xf numFmtId="0" fontId="4" fillId="0" borderId="1" xfId="2" applyFont="1" applyBorder="1" applyAlignment="1">
      <alignment horizontal="center" vertical="center"/>
    </xf>
    <xf numFmtId="0" fontId="4" fillId="0" borderId="0" xfId="2" applyFont="1"/>
    <xf numFmtId="0" fontId="4" fillId="0" borderId="1" xfId="2" applyFont="1" applyBorder="1" applyAlignment="1">
      <alignment wrapText="1"/>
    </xf>
    <xf numFmtId="0" fontId="7" fillId="0" borderId="0" xfId="2" applyFont="1" applyAlignment="1">
      <alignment horizontal="centerContinuous"/>
    </xf>
    <xf numFmtId="0" fontId="7" fillId="0" borderId="5" xfId="2" applyFont="1" applyBorder="1"/>
    <xf numFmtId="0" fontId="7" fillId="0" borderId="2" xfId="2" applyFont="1" applyBorder="1"/>
    <xf numFmtId="0" fontId="4" fillId="0" borderId="5" xfId="2" applyFont="1" applyBorder="1"/>
    <xf numFmtId="38" fontId="4" fillId="0" borderId="0" xfId="1" applyFont="1" applyBorder="1"/>
    <xf numFmtId="38" fontId="4" fillId="0" borderId="6" xfId="1" applyFont="1" applyBorder="1"/>
    <xf numFmtId="0" fontId="7" fillId="0" borderId="13" xfId="2" applyFont="1" applyBorder="1"/>
    <xf numFmtId="38" fontId="7" fillId="0" borderId="0" xfId="1" applyFont="1"/>
    <xf numFmtId="38" fontId="7" fillId="0" borderId="0" xfId="1" applyFont="1" applyAlignment="1">
      <alignment horizontal="centerContinuous"/>
    </xf>
    <xf numFmtId="38" fontId="4" fillId="0" borderId="0" xfId="1" applyFont="1" applyAlignment="1"/>
    <xf numFmtId="38" fontId="7" fillId="0" borderId="5" xfId="1" applyFont="1" applyBorder="1"/>
    <xf numFmtId="38" fontId="7" fillId="0" borderId="2" xfId="1" applyFont="1" applyBorder="1"/>
    <xf numFmtId="38" fontId="4" fillId="0" borderId="5" xfId="1" applyFont="1" applyBorder="1"/>
    <xf numFmtId="0" fontId="4" fillId="0" borderId="0" xfId="1" applyNumberFormat="1" applyFont="1" applyBorder="1"/>
    <xf numFmtId="0" fontId="4" fillId="0" borderId="6" xfId="1" applyNumberFormat="1" applyFont="1" applyBorder="1"/>
    <xf numFmtId="38" fontId="4" fillId="0" borderId="0" xfId="1" applyFont="1" applyBorder="1" applyAlignment="1">
      <alignment horizontal="left" indent="2"/>
    </xf>
    <xf numFmtId="0" fontId="4" fillId="0" borderId="0" xfId="1" applyNumberFormat="1" applyFont="1" applyBorder="1" applyAlignment="1">
      <alignment horizontal="right"/>
    </xf>
    <xf numFmtId="38" fontId="4" fillId="0" borderId="0" xfId="1" applyFont="1" applyFill="1"/>
    <xf numFmtId="0" fontId="4" fillId="0" borderId="0" xfId="1" applyNumberFormat="1" applyFont="1" applyFill="1" applyBorder="1"/>
    <xf numFmtId="0" fontId="4" fillId="0" borderId="6" xfId="1" applyNumberFormat="1" applyFont="1" applyFill="1" applyBorder="1"/>
    <xf numFmtId="38" fontId="4" fillId="0" borderId="0" xfId="1" applyFont="1" applyFill="1" applyBorder="1" applyAlignment="1">
      <alignment horizontal="left" indent="2"/>
    </xf>
    <xf numFmtId="0" fontId="4" fillId="0" borderId="0" xfId="1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/>
    </xf>
    <xf numFmtId="38" fontId="7" fillId="0" borderId="0" xfId="1" applyFont="1" applyBorder="1"/>
    <xf numFmtId="38" fontId="7" fillId="0" borderId="6" xfId="1" applyFont="1" applyBorder="1"/>
    <xf numFmtId="38" fontId="4" fillId="0" borderId="0" xfId="1" applyFont="1" applyBorder="1" applyAlignment="1">
      <alignment horizontal="left"/>
    </xf>
    <xf numFmtId="38" fontId="7" fillId="0" borderId="0" xfId="1" applyFont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38" fontId="7" fillId="0" borderId="0" xfId="2" applyNumberFormat="1" applyFont="1"/>
    <xf numFmtId="0" fontId="7" fillId="0" borderId="5" xfId="2" applyFont="1" applyBorder="1" applyAlignment="1">
      <alignment horizontal="center"/>
    </xf>
    <xf numFmtId="0" fontId="7" fillId="0" borderId="6" xfId="2" applyFont="1" applyBorder="1"/>
    <xf numFmtId="176" fontId="7" fillId="0" borderId="0" xfId="2" applyNumberFormat="1" applyFont="1"/>
    <xf numFmtId="176" fontId="4" fillId="0" borderId="0" xfId="2" applyNumberFormat="1" applyFont="1"/>
    <xf numFmtId="176" fontId="7" fillId="0" borderId="14" xfId="2" applyNumberFormat="1" applyFont="1" applyBorder="1"/>
    <xf numFmtId="176" fontId="7" fillId="0" borderId="0" xfId="2" applyNumberFormat="1" applyFont="1" applyAlignment="1">
      <alignment horizontal="center"/>
    </xf>
    <xf numFmtId="176" fontId="4" fillId="0" borderId="5" xfId="2" applyNumberFormat="1" applyFont="1" applyBorder="1"/>
    <xf numFmtId="176" fontId="4" fillId="0" borderId="2" xfId="2" applyNumberFormat="1" applyFont="1" applyBorder="1"/>
    <xf numFmtId="176" fontId="4" fillId="0" borderId="0" xfId="1" applyNumberFormat="1" applyFont="1"/>
    <xf numFmtId="176" fontId="8" fillId="0" borderId="0" xfId="1" applyNumberFormat="1" applyFont="1" applyAlignment="1">
      <alignment horizontal="right" shrinkToFit="1"/>
    </xf>
    <xf numFmtId="176" fontId="4" fillId="0" borderId="6" xfId="1" applyNumberFormat="1" applyFont="1" applyBorder="1" applyAlignment="1">
      <alignment horizontal="right"/>
    </xf>
    <xf numFmtId="176" fontId="4" fillId="0" borderId="0" xfId="1" applyNumberFormat="1" applyFont="1" applyFill="1"/>
    <xf numFmtId="49" fontId="4" fillId="0" borderId="0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right"/>
    </xf>
    <xf numFmtId="176" fontId="4" fillId="0" borderId="6" xfId="1" applyNumberFormat="1" applyFont="1" applyBorder="1"/>
    <xf numFmtId="176" fontId="7" fillId="0" borderId="6" xfId="2" applyNumberFormat="1" applyFont="1" applyBorder="1"/>
    <xf numFmtId="176" fontId="7" fillId="0" borderId="0" xfId="2" applyNumberFormat="1" applyFont="1" applyAlignment="1">
      <alignment vertical="center"/>
    </xf>
    <xf numFmtId="176" fontId="8" fillId="0" borderId="2" xfId="2" applyNumberFormat="1" applyFont="1" applyBorder="1" applyAlignment="1">
      <alignment horizontal="centerContinuous" vertical="center"/>
    </xf>
    <xf numFmtId="176" fontId="8" fillId="0" borderId="6" xfId="2" applyNumberFormat="1" applyFont="1" applyBorder="1" applyAlignment="1">
      <alignment horizontal="centerContinuous" vertical="center"/>
    </xf>
    <xf numFmtId="176" fontId="10" fillId="0" borderId="0" xfId="1" applyNumberFormat="1" applyFont="1" applyBorder="1"/>
    <xf numFmtId="176" fontId="10" fillId="0" borderId="14" xfId="1" applyNumberFormat="1" applyFont="1" applyBorder="1"/>
    <xf numFmtId="176" fontId="10" fillId="0" borderId="5" xfId="1" applyNumberFormat="1" applyFont="1" applyBorder="1"/>
    <xf numFmtId="176" fontId="10" fillId="0" borderId="2" xfId="1" applyNumberFormat="1" applyFont="1" applyBorder="1"/>
    <xf numFmtId="176" fontId="11" fillId="0" borderId="5" xfId="2" applyNumberFormat="1" applyFont="1" applyBorder="1"/>
    <xf numFmtId="176" fontId="4" fillId="0" borderId="6" xfId="2" applyNumberFormat="1" applyFont="1" applyBorder="1"/>
    <xf numFmtId="176" fontId="8" fillId="0" borderId="0" xfId="2" applyNumberFormat="1" applyFont="1" applyAlignment="1">
      <alignment vertical="center"/>
    </xf>
    <xf numFmtId="176" fontId="8" fillId="0" borderId="14" xfId="2" applyNumberFormat="1" applyFont="1" applyBorder="1" applyAlignment="1">
      <alignment vertical="center"/>
    </xf>
    <xf numFmtId="0" fontId="7" fillId="0" borderId="0" xfId="2" applyFont="1" applyAlignment="1">
      <alignment horizontal="right"/>
    </xf>
    <xf numFmtId="0" fontId="7" fillId="0" borderId="4" xfId="2" applyFont="1" applyBorder="1"/>
    <xf numFmtId="0" fontId="7" fillId="0" borderId="5" xfId="2" applyFont="1" applyBorder="1" applyAlignment="1">
      <alignment horizontal="right"/>
    </xf>
    <xf numFmtId="0" fontId="4" fillId="0" borderId="8" xfId="2" applyFont="1" applyBorder="1"/>
    <xf numFmtId="0" fontId="7" fillId="0" borderId="8" xfId="2" applyFont="1" applyBorder="1"/>
    <xf numFmtId="0" fontId="4" fillId="0" borderId="8" xfId="2" applyFont="1" applyBorder="1" applyAlignment="1">
      <alignment horizontal="left"/>
    </xf>
    <xf numFmtId="0" fontId="7" fillId="0" borderId="15" xfId="2" applyFont="1" applyBorder="1"/>
    <xf numFmtId="0" fontId="7" fillId="0" borderId="0" xfId="2" applyFont="1" applyAlignment="1">
      <alignment horizontal="center" vertical="center"/>
    </xf>
    <xf numFmtId="0" fontId="5" fillId="0" borderId="0" xfId="2" applyFont="1"/>
    <xf numFmtId="179" fontId="5" fillId="0" borderId="0" xfId="2" applyNumberFormat="1" applyFont="1" applyAlignment="1">
      <alignment horizontal="right" vertical="center"/>
    </xf>
    <xf numFmtId="0" fontId="4" fillId="0" borderId="2" xfId="2" applyFont="1" applyBorder="1" applyAlignment="1">
      <alignment horizontal="centerContinuous" vertical="center"/>
    </xf>
    <xf numFmtId="0" fontId="4" fillId="0" borderId="11" xfId="2" applyFont="1" applyBorder="1" applyAlignment="1">
      <alignment horizontal="centerContinuous" vertical="center"/>
    </xf>
    <xf numFmtId="0" fontId="8" fillId="0" borderId="9" xfId="2" applyFont="1" applyBorder="1" applyAlignment="1">
      <alignment horizontal="centerContinuous" vertical="center"/>
    </xf>
    <xf numFmtId="0" fontId="6" fillId="0" borderId="0" xfId="2" applyFont="1"/>
    <xf numFmtId="38" fontId="4" fillId="0" borderId="5" xfId="1" applyFont="1" applyFill="1" applyBorder="1"/>
    <xf numFmtId="38" fontId="4" fillId="0" borderId="0" xfId="1" applyFont="1" applyFill="1" applyBorder="1"/>
    <xf numFmtId="38" fontId="4" fillId="0" borderId="6" xfId="1" applyFont="1" applyFill="1" applyBorder="1"/>
    <xf numFmtId="176" fontId="4" fillId="0" borderId="4" xfId="2" applyNumberFormat="1" applyFont="1" applyBorder="1"/>
    <xf numFmtId="176" fontId="4" fillId="0" borderId="6" xfId="3" applyNumberFormat="1" applyFont="1" applyBorder="1" applyAlignment="1">
      <alignment horizontal="right"/>
    </xf>
    <xf numFmtId="176" fontId="4" fillId="0" borderId="6" xfId="1" applyNumberFormat="1" applyFont="1" applyFill="1" applyBorder="1" applyAlignment="1">
      <alignment horizontal="right"/>
    </xf>
    <xf numFmtId="176" fontId="4" fillId="0" borderId="15" xfId="2" applyNumberFormat="1" applyFont="1" applyBorder="1"/>
    <xf numFmtId="176" fontId="6" fillId="0" borderId="0" xfId="1" applyNumberFormat="1" applyFont="1" applyFill="1" applyAlignment="1">
      <alignment vertical="center"/>
    </xf>
    <xf numFmtId="38" fontId="6" fillId="0" borderId="0" xfId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15" fillId="0" borderId="0" xfId="0" applyFont="1" applyAlignment="1"/>
    <xf numFmtId="0" fontId="12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4" fillId="0" borderId="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Fill="1" applyAlignment="1">
      <alignment horizontal="right"/>
    </xf>
    <xf numFmtId="0" fontId="4" fillId="0" borderId="8" xfId="2" applyFont="1" applyBorder="1" applyAlignment="1">
      <alignment horizontal="center"/>
    </xf>
    <xf numFmtId="176" fontId="4" fillId="0" borderId="8" xfId="2" applyNumberFormat="1" applyFont="1" applyBorder="1" applyAlignment="1">
      <alignment horizontal="center" vertical="center"/>
    </xf>
    <xf numFmtId="176" fontId="4" fillId="0" borderId="0" xfId="1" applyNumberFormat="1" applyFont="1" applyFill="1" applyAlignment="1">
      <alignment horizontal="right" vertical="center" wrapText="1"/>
    </xf>
    <xf numFmtId="176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 wrapText="1"/>
    </xf>
    <xf numFmtId="176" fontId="4" fillId="0" borderId="0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0" borderId="8" xfId="2" applyNumberFormat="1" applyFont="1" applyBorder="1" applyAlignment="1">
      <alignment horizontal="right"/>
    </xf>
    <xf numFmtId="176" fontId="4" fillId="0" borderId="2" xfId="1" applyNumberFormat="1" applyFont="1" applyFill="1" applyBorder="1" applyAlignment="1">
      <alignment horizontal="right" vertical="center"/>
    </xf>
    <xf numFmtId="0" fontId="19" fillId="0" borderId="0" xfId="5" applyFont="1">
      <alignment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right" vertical="top"/>
    </xf>
    <xf numFmtId="177" fontId="4" fillId="0" borderId="0" xfId="2" applyNumberFormat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7" fillId="0" borderId="4" xfId="2" applyFont="1" applyBorder="1" applyAlignment="1">
      <alignment vertical="center"/>
    </xf>
    <xf numFmtId="49" fontId="4" fillId="0" borderId="0" xfId="2" applyNumberFormat="1" applyFont="1" applyAlignment="1">
      <alignment horizontal="center"/>
    </xf>
    <xf numFmtId="0" fontId="5" fillId="0" borderId="0" xfId="4" applyFont="1" applyAlignment="1">
      <alignment horizontal="centerContinuous" vertical="center"/>
    </xf>
    <xf numFmtId="38" fontId="4" fillId="0" borderId="0" xfId="3" applyNumberFormat="1" applyFont="1" applyAlignment="1">
      <alignment horizontal="right"/>
    </xf>
    <xf numFmtId="38" fontId="4" fillId="0" borderId="0" xfId="2" applyNumberFormat="1" applyFont="1" applyAlignment="1">
      <alignment vertical="center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2" applyFont="1"/>
    <xf numFmtId="0" fontId="4" fillId="0" borderId="0" xfId="2" applyFont="1" applyAlignment="1">
      <alignment horizontal="centerContinuous"/>
    </xf>
    <xf numFmtId="49" fontId="4" fillId="0" borderId="14" xfId="2" applyNumberFormat="1" applyFont="1" applyBorder="1" applyAlignment="1">
      <alignment horizontal="center"/>
    </xf>
    <xf numFmtId="0" fontId="7" fillId="0" borderId="14" xfId="2" applyFont="1" applyBorder="1"/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 indent="1"/>
    </xf>
    <xf numFmtId="3" fontId="4" fillId="0" borderId="6" xfId="3" applyNumberFormat="1" applyFont="1" applyBorder="1" applyAlignment="1">
      <alignment horizontal="right"/>
    </xf>
    <xf numFmtId="3" fontId="4" fillId="0" borderId="0" xfId="3" applyNumberFormat="1" applyFont="1" applyAlignment="1">
      <alignment horizontal="right"/>
    </xf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176" fontId="4" fillId="0" borderId="6" xfId="2" applyNumberFormat="1" applyFont="1" applyBorder="1" applyAlignment="1" applyProtection="1">
      <alignment horizontal="right"/>
      <protection locked="0"/>
    </xf>
    <xf numFmtId="176" fontId="4" fillId="0" borderId="0" xfId="2" applyNumberFormat="1" applyFont="1" applyAlignment="1" applyProtection="1">
      <alignment horizontal="right"/>
      <protection locked="0"/>
    </xf>
    <xf numFmtId="178" fontId="4" fillId="0" borderId="0" xfId="2" applyNumberFormat="1" applyFont="1" applyAlignment="1" applyProtection="1">
      <alignment horizontal="right"/>
      <protection locked="0"/>
    </xf>
    <xf numFmtId="176" fontId="11" fillId="0" borderId="0" xfId="2" applyNumberFormat="1" applyFont="1"/>
    <xf numFmtId="178" fontId="4" fillId="0" borderId="6" xfId="2" applyNumberFormat="1" applyFont="1" applyBorder="1" applyAlignment="1" applyProtection="1">
      <alignment horizontal="right"/>
      <protection locked="0"/>
    </xf>
    <xf numFmtId="178" fontId="8" fillId="0" borderId="0" xfId="2" applyNumberFormat="1" applyFont="1" applyAlignment="1" applyProtection="1">
      <alignment horizontal="right" shrinkToFit="1"/>
      <protection locked="0"/>
    </xf>
    <xf numFmtId="176" fontId="4" fillId="0" borderId="0" xfId="2" applyNumberFormat="1" applyFont="1" applyAlignment="1">
      <alignment horizontal="left"/>
    </xf>
    <xf numFmtId="0" fontId="12" fillId="0" borderId="0" xfId="2" applyFont="1"/>
    <xf numFmtId="0" fontId="4" fillId="0" borderId="0" xfId="2" applyFont="1" applyAlignment="1">
      <alignment horizontal="right" vertical="top"/>
    </xf>
    <xf numFmtId="38" fontId="4" fillId="0" borderId="8" xfId="1" applyFont="1" applyBorder="1" applyAlignment="1">
      <alignment horizontal="right"/>
    </xf>
    <xf numFmtId="176" fontId="8" fillId="0" borderId="0" xfId="2" applyNumberFormat="1" applyFont="1"/>
    <xf numFmtId="176" fontId="4" fillId="0" borderId="0" xfId="2" applyNumberFormat="1" applyFont="1" applyAlignment="1">
      <alignment horizontal="center" vertical="center"/>
    </xf>
    <xf numFmtId="176" fontId="4" fillId="0" borderId="0" xfId="3" applyNumberFormat="1" applyFont="1" applyAlignment="1">
      <alignment horizontal="right"/>
    </xf>
    <xf numFmtId="176" fontId="5" fillId="0" borderId="0" xfId="2" applyNumberFormat="1" applyFont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0" fontId="20" fillId="0" borderId="0" xfId="6" applyFont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76" fontId="5" fillId="0" borderId="12" xfId="2" applyNumberFormat="1" applyFont="1" applyBorder="1" applyAlignment="1">
      <alignment horizontal="left" vertical="center" wrapText="1"/>
    </xf>
    <xf numFmtId="176" fontId="5" fillId="0" borderId="3" xfId="2" applyNumberFormat="1" applyFont="1" applyBorder="1" applyAlignment="1">
      <alignment horizontal="left" vertical="center"/>
    </xf>
    <xf numFmtId="176" fontId="5" fillId="0" borderId="12" xfId="2" applyNumberFormat="1" applyFont="1" applyBorder="1" applyAlignment="1">
      <alignment horizontal="center" vertical="center" wrapText="1"/>
    </xf>
    <xf numFmtId="176" fontId="5" fillId="0" borderId="3" xfId="2" applyNumberFormat="1" applyFont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left"/>
    </xf>
    <xf numFmtId="176" fontId="4" fillId="0" borderId="13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horizontal="center" vertical="center" wrapText="1"/>
    </xf>
    <xf numFmtId="176" fontId="4" fillId="0" borderId="5" xfId="1" applyNumberFormat="1" applyFont="1" applyFill="1" applyBorder="1" applyAlignment="1">
      <alignment horizontal="center" vertical="center" wrapText="1"/>
    </xf>
    <xf numFmtId="176" fontId="4" fillId="0" borderId="1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4" fillId="0" borderId="1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7" fillId="0" borderId="11" xfId="2" applyFont="1" applyBorder="1" applyAlignment="1">
      <alignment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/>
    </xf>
    <xf numFmtId="0" fontId="5" fillId="0" borderId="12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4" fillId="0" borderId="14" xfId="2" applyFont="1" applyBorder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76" fontId="4" fillId="0" borderId="0" xfId="1" applyNumberFormat="1" applyFont="1" applyFill="1" applyAlignment="1">
      <alignment horizontal="right"/>
    </xf>
    <xf numFmtId="176" fontId="8" fillId="0" borderId="15" xfId="2" applyNumberFormat="1" applyFont="1" applyBorder="1" applyAlignment="1">
      <alignment horizontal="center" vertical="center"/>
    </xf>
    <xf numFmtId="176" fontId="8" fillId="0" borderId="0" xfId="2" applyNumberFormat="1" applyFont="1" applyAlignment="1">
      <alignment horizontal="center" vertical="center"/>
    </xf>
    <xf numFmtId="176" fontId="8" fillId="0" borderId="5" xfId="2" applyNumberFormat="1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6" fontId="8" fillId="0" borderId="11" xfId="2" applyNumberFormat="1" applyFont="1" applyBorder="1" applyAlignment="1">
      <alignment horizontal="center" vertical="center"/>
    </xf>
    <xf numFmtId="176" fontId="8" fillId="0" borderId="10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 wrapText="1"/>
    </xf>
    <xf numFmtId="176" fontId="8" fillId="0" borderId="7" xfId="2" applyNumberFormat="1" applyFont="1" applyBorder="1" applyAlignment="1">
      <alignment horizontal="center" vertical="center" wrapText="1"/>
    </xf>
    <xf numFmtId="176" fontId="8" fillId="0" borderId="3" xfId="2" applyNumberFormat="1" applyFont="1" applyBorder="1" applyAlignment="1">
      <alignment horizontal="center" vertical="center" wrapText="1"/>
    </xf>
    <xf numFmtId="176" fontId="8" fillId="0" borderId="12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8" fillId="0" borderId="4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76" fontId="4" fillId="0" borderId="15" xfId="2" applyNumberFormat="1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 wrapText="1"/>
    </xf>
    <xf numFmtId="176" fontId="5" fillId="0" borderId="12" xfId="2" applyNumberFormat="1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  <xf numFmtId="176" fontId="4" fillId="0" borderId="3" xfId="2" applyNumberFormat="1" applyFont="1" applyBorder="1" applyAlignment="1">
      <alignment horizontal="center" vertical="center"/>
    </xf>
    <xf numFmtId="0" fontId="4" fillId="0" borderId="0" xfId="2" applyNumberFormat="1" applyFont="1" applyAlignment="1">
      <alignment horizontal="center" vertical="center"/>
    </xf>
    <xf numFmtId="0" fontId="4" fillId="0" borderId="8" xfId="2" applyNumberFormat="1" applyFont="1" applyBorder="1" applyAlignment="1">
      <alignment horizontal="center" vertical="center"/>
    </xf>
    <xf numFmtId="0" fontId="4" fillId="0" borderId="0" xfId="2" applyNumberFormat="1" applyFont="1" applyAlignment="1">
      <alignment horizontal="center"/>
    </xf>
    <xf numFmtId="0" fontId="4" fillId="0" borderId="0" xfId="1" applyNumberFormat="1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right"/>
    </xf>
    <xf numFmtId="0" fontId="8" fillId="0" borderId="0" xfId="0" applyFont="1" applyAlignment="1"/>
    <xf numFmtId="0" fontId="7" fillId="0" borderId="5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5" xfId="0" applyFont="1" applyBorder="1" applyAlignment="1"/>
    <xf numFmtId="0" fontId="4" fillId="0" borderId="0" xfId="0" applyFont="1" applyAlignment="1"/>
    <xf numFmtId="0" fontId="4" fillId="0" borderId="15" xfId="0" applyFont="1" applyBorder="1" applyAlignment="1"/>
    <xf numFmtId="0" fontId="4" fillId="0" borderId="8" xfId="0" applyFont="1" applyBorder="1" applyAlignment="1"/>
    <xf numFmtId="38" fontId="4" fillId="0" borderId="0" xfId="0" applyNumberFormat="1" applyFont="1" applyAlignment="1"/>
    <xf numFmtId="3" fontId="4" fillId="0" borderId="0" xfId="0" applyNumberFormat="1" applyFont="1" applyAlignment="1"/>
    <xf numFmtId="38" fontId="4" fillId="0" borderId="8" xfId="1" applyFont="1" applyFill="1" applyBorder="1"/>
    <xf numFmtId="0" fontId="4" fillId="0" borderId="4" xfId="0" applyFont="1" applyBorder="1" applyAlignment="1"/>
    <xf numFmtId="38" fontId="7" fillId="0" borderId="5" xfId="0" applyNumberFormat="1" applyFont="1" applyBorder="1" applyAlignment="1"/>
    <xf numFmtId="0" fontId="7" fillId="0" borderId="4" xfId="0" applyFont="1" applyBorder="1" applyAlignment="1"/>
    <xf numFmtId="0" fontId="7" fillId="0" borderId="14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49" fontId="4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7" fillId="0" borderId="2" xfId="0" applyFont="1" applyBorder="1" applyAlignme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right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2 3" xfId="6" xr:uid="{9453B2F9-DE4D-449E-A982-F16C725E7714}"/>
    <cellStyle name="標準 3" xfId="5" xr:uid="{D4B1772A-E6D9-4F89-A4B3-4C6447859C20}"/>
    <cellStyle name="標準_2010結果表・一覧表様式集（農林業経営体調査）扉・本文（印刷後の修正100713）" xfId="4" xr:uid="{00000000-0005-0000-0000-000003000000}"/>
    <cellStyle name="標準_一覧表様式40100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495300</xdr:colOff>
      <xdr:row>10</xdr:row>
      <xdr:rowOff>0</xdr:rowOff>
    </xdr:from>
    <xdr:ext cx="76200" cy="17766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9410700" y="171450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10</xdr:row>
      <xdr:rowOff>0</xdr:rowOff>
    </xdr:from>
    <xdr:ext cx="76200" cy="177661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9420225" y="171450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495300</xdr:colOff>
      <xdr:row>9</xdr:row>
      <xdr:rowOff>0</xdr:rowOff>
    </xdr:from>
    <xdr:ext cx="76200" cy="177662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9410700" y="15430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9</xdr:row>
      <xdr:rowOff>0</xdr:rowOff>
    </xdr:from>
    <xdr:ext cx="76200" cy="177662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9420225" y="15430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495300</xdr:colOff>
      <xdr:row>10</xdr:row>
      <xdr:rowOff>0</xdr:rowOff>
    </xdr:from>
    <xdr:ext cx="76200" cy="177661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564D44-161C-48CC-974B-17959EFD4444}"/>
            </a:ext>
          </a:extLst>
        </xdr:cNvPr>
        <xdr:cNvSpPr txBox="1">
          <a:spLocks noChangeArrowheads="1"/>
        </xdr:cNvSpPr>
      </xdr:nvSpPr>
      <xdr:spPr bwMode="auto">
        <a:xfrm>
          <a:off x="9382125" y="173355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10</xdr:row>
      <xdr:rowOff>0</xdr:rowOff>
    </xdr:from>
    <xdr:ext cx="76200" cy="177661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67A2FE9-165B-47B8-ACFA-72DD006B316E}"/>
            </a:ext>
          </a:extLst>
        </xdr:cNvPr>
        <xdr:cNvSpPr txBox="1">
          <a:spLocks noChangeArrowheads="1"/>
        </xdr:cNvSpPr>
      </xdr:nvSpPr>
      <xdr:spPr bwMode="auto">
        <a:xfrm>
          <a:off x="9391650" y="173355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495300</xdr:colOff>
      <xdr:row>9</xdr:row>
      <xdr:rowOff>0</xdr:rowOff>
    </xdr:from>
    <xdr:ext cx="76200" cy="177662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D47D2BE-AD8B-4E66-A8FD-229240408A58}"/>
            </a:ext>
          </a:extLst>
        </xdr:cNvPr>
        <xdr:cNvSpPr txBox="1">
          <a:spLocks noChangeArrowheads="1"/>
        </xdr:cNvSpPr>
      </xdr:nvSpPr>
      <xdr:spPr bwMode="auto">
        <a:xfrm>
          <a:off x="9382125" y="15811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9</xdr:row>
      <xdr:rowOff>0</xdr:rowOff>
    </xdr:from>
    <xdr:ext cx="76200" cy="177662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8552848-823D-4E6E-A9D8-F40DF3094016}"/>
            </a:ext>
          </a:extLst>
        </xdr:cNvPr>
        <xdr:cNvSpPr txBox="1">
          <a:spLocks noChangeArrowheads="1"/>
        </xdr:cNvSpPr>
      </xdr:nvSpPr>
      <xdr:spPr bwMode="auto">
        <a:xfrm>
          <a:off x="9391650" y="15811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7"/>
  <sheetViews>
    <sheetView tabSelected="1" zoomScaleNormal="100" workbookViewId="0">
      <pane ySplit="3" topLeftCell="A4" activePane="bottomLeft" state="frozen"/>
      <selection pane="bottomLeft" activeCell="A7" sqref="A7"/>
    </sheetView>
  </sheetViews>
  <sheetFormatPr defaultRowHeight="13.5" x14ac:dyDescent="0.4"/>
  <cols>
    <col min="1" max="1" width="75.75" style="148" bestFit="1" customWidth="1"/>
    <col min="2" max="16384" width="9" style="148"/>
  </cols>
  <sheetData>
    <row r="1" spans="1:1" s="146" customFormat="1" ht="31.5" customHeight="1" x14ac:dyDescent="0.15">
      <c r="A1" s="189" t="s">
        <v>339</v>
      </c>
    </row>
    <row r="2" spans="1:1" s="146" customFormat="1" ht="27.75" customHeight="1" x14ac:dyDescent="0.15">
      <c r="A2" s="190" t="s">
        <v>0</v>
      </c>
    </row>
    <row r="3" spans="1:1" s="146" customFormat="1" ht="24" customHeight="1" x14ac:dyDescent="0.15">
      <c r="A3" s="147" t="s">
        <v>1</v>
      </c>
    </row>
    <row r="4" spans="1:1" ht="30" customHeight="1" x14ac:dyDescent="0.4">
      <c r="A4" s="148" t="s">
        <v>317</v>
      </c>
    </row>
    <row r="5" spans="1:1" ht="30" customHeight="1" x14ac:dyDescent="0.4">
      <c r="A5" s="148" t="s">
        <v>2</v>
      </c>
    </row>
    <row r="6" spans="1:1" ht="30" customHeight="1" x14ac:dyDescent="0.4">
      <c r="A6" s="148" t="s">
        <v>3</v>
      </c>
    </row>
    <row r="7" spans="1:1" ht="30" customHeight="1" x14ac:dyDescent="0.4">
      <c r="A7" s="148" t="s">
        <v>318</v>
      </c>
    </row>
    <row r="8" spans="1:1" ht="30" customHeight="1" x14ac:dyDescent="0.4">
      <c r="A8" s="148" t="s">
        <v>319</v>
      </c>
    </row>
    <row r="9" spans="1:1" ht="30" customHeight="1" x14ac:dyDescent="0.4">
      <c r="A9" s="148" t="s">
        <v>4</v>
      </c>
    </row>
    <row r="10" spans="1:1" ht="30" customHeight="1" x14ac:dyDescent="0.4">
      <c r="A10" s="148" t="s">
        <v>5</v>
      </c>
    </row>
    <row r="11" spans="1:1" ht="30" customHeight="1" x14ac:dyDescent="0.4">
      <c r="A11" s="148" t="s">
        <v>6</v>
      </c>
    </row>
    <row r="12" spans="1:1" ht="30" customHeight="1" x14ac:dyDescent="0.4">
      <c r="A12" s="148" t="s">
        <v>7</v>
      </c>
    </row>
    <row r="13" spans="1:1" ht="30" customHeight="1" x14ac:dyDescent="0.4">
      <c r="A13" s="148" t="s">
        <v>320</v>
      </c>
    </row>
    <row r="14" spans="1:1" ht="30" customHeight="1" x14ac:dyDescent="0.4">
      <c r="A14" s="148" t="s">
        <v>8</v>
      </c>
    </row>
    <row r="15" spans="1:1" ht="30" customHeight="1" x14ac:dyDescent="0.4">
      <c r="A15" s="148" t="s">
        <v>9</v>
      </c>
    </row>
    <row r="16" spans="1:1" ht="30" customHeight="1" x14ac:dyDescent="0.4">
      <c r="A16" s="148" t="s">
        <v>10</v>
      </c>
    </row>
    <row r="17" spans="1:1" ht="30" customHeight="1" x14ac:dyDescent="0.4">
      <c r="A17" s="148" t="s">
        <v>321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3"/>
  <sheetViews>
    <sheetView zoomScaleNormal="100" workbookViewId="0">
      <selection activeCell="A28" sqref="A28:A37"/>
    </sheetView>
  </sheetViews>
  <sheetFormatPr defaultRowHeight="13.5" x14ac:dyDescent="0.15"/>
  <cols>
    <col min="1" max="1" width="12.125" style="97" customWidth="1"/>
    <col min="2" max="6" width="8.5" style="97" customWidth="1"/>
    <col min="7" max="7" width="10" style="97" customWidth="1"/>
    <col min="8" max="8" width="9.5" style="97" customWidth="1"/>
    <col min="9" max="13" width="8.5" style="97" customWidth="1"/>
    <col min="14" max="14" width="9.125" style="97" customWidth="1"/>
    <col min="15" max="15" width="8.5" style="97" customWidth="1"/>
    <col min="16" max="16384" width="9" style="97"/>
  </cols>
  <sheetData>
    <row r="1" spans="1:15" ht="24" customHeight="1" x14ac:dyDescent="0.15">
      <c r="A1" s="145" t="s">
        <v>222</v>
      </c>
    </row>
    <row r="2" spans="1:15" x14ac:dyDescent="0.15">
      <c r="O2" s="22" t="s">
        <v>221</v>
      </c>
    </row>
    <row r="3" spans="1:15" s="120" customFormat="1" ht="14.25" customHeight="1" x14ac:dyDescent="0.4">
      <c r="A3" s="321" t="s">
        <v>74</v>
      </c>
      <c r="B3" s="315" t="s">
        <v>220</v>
      </c>
      <c r="C3" s="309" t="s">
        <v>219</v>
      </c>
      <c r="D3" s="310"/>
      <c r="E3" s="310"/>
      <c r="F3" s="310"/>
      <c r="G3" s="310"/>
      <c r="H3" s="310"/>
      <c r="I3" s="310"/>
      <c r="J3" s="310"/>
      <c r="K3" s="311"/>
      <c r="L3" s="309" t="s">
        <v>218</v>
      </c>
      <c r="M3" s="310"/>
      <c r="N3" s="310"/>
      <c r="O3" s="310"/>
    </row>
    <row r="4" spans="1:15" s="120" customFormat="1" ht="14.25" customHeight="1" x14ac:dyDescent="0.4">
      <c r="A4" s="307"/>
      <c r="B4" s="316"/>
      <c r="C4" s="315" t="s">
        <v>209</v>
      </c>
      <c r="D4" s="315" t="s">
        <v>217</v>
      </c>
      <c r="E4" s="158" t="s">
        <v>216</v>
      </c>
      <c r="F4" s="315" t="s">
        <v>215</v>
      </c>
      <c r="G4" s="315" t="s">
        <v>214</v>
      </c>
      <c r="H4" s="315" t="s">
        <v>213</v>
      </c>
      <c r="I4" s="315" t="s">
        <v>212</v>
      </c>
      <c r="J4" s="158" t="s">
        <v>211</v>
      </c>
      <c r="K4" s="158" t="s">
        <v>210</v>
      </c>
      <c r="L4" s="315" t="s">
        <v>209</v>
      </c>
      <c r="M4" s="315" t="s">
        <v>208</v>
      </c>
      <c r="N4" s="318" t="s">
        <v>207</v>
      </c>
      <c r="O4" s="121"/>
    </row>
    <row r="5" spans="1:15" s="120" customFormat="1" ht="14.25" customHeight="1" x14ac:dyDescent="0.4">
      <c r="A5" s="308"/>
      <c r="B5" s="317"/>
      <c r="C5" s="317"/>
      <c r="D5" s="317"/>
      <c r="E5" s="159" t="s">
        <v>206</v>
      </c>
      <c r="F5" s="317"/>
      <c r="G5" s="317"/>
      <c r="H5" s="317"/>
      <c r="I5" s="317"/>
      <c r="J5" s="159" t="s">
        <v>205</v>
      </c>
      <c r="K5" s="159" t="s">
        <v>204</v>
      </c>
      <c r="L5" s="317"/>
      <c r="M5" s="317"/>
      <c r="N5" s="320"/>
      <c r="O5" s="157" t="s">
        <v>203</v>
      </c>
    </row>
    <row r="6" spans="1:15" s="98" customFormat="1" ht="8.25" customHeight="1" x14ac:dyDescent="0.15">
      <c r="B6" s="119"/>
    </row>
    <row r="7" spans="1:15" s="98" customFormat="1" ht="12" customHeight="1" x14ac:dyDescent="0.15">
      <c r="A7" s="183" t="s">
        <v>202</v>
      </c>
      <c r="B7" s="109">
        <v>1513</v>
      </c>
      <c r="C7" s="103">
        <v>1381</v>
      </c>
      <c r="D7" s="103">
        <v>377</v>
      </c>
      <c r="E7" s="103">
        <v>3</v>
      </c>
      <c r="F7" s="103">
        <v>3</v>
      </c>
      <c r="G7" s="103">
        <v>499</v>
      </c>
      <c r="H7" s="103">
        <v>408</v>
      </c>
      <c r="I7" s="103">
        <v>66</v>
      </c>
      <c r="J7" s="103">
        <v>3</v>
      </c>
      <c r="K7" s="103">
        <v>22</v>
      </c>
      <c r="L7" s="103">
        <v>131</v>
      </c>
      <c r="M7" s="103">
        <v>48</v>
      </c>
      <c r="N7" s="103">
        <v>70</v>
      </c>
      <c r="O7" s="103">
        <v>66</v>
      </c>
    </row>
    <row r="8" spans="1:15" s="103" customFormat="1" ht="12" x14ac:dyDescent="0.15">
      <c r="A8" s="341">
        <v>15</v>
      </c>
      <c r="B8" s="109">
        <v>1491</v>
      </c>
      <c r="C8" s="103">
        <v>1373</v>
      </c>
      <c r="D8" s="103">
        <v>441</v>
      </c>
      <c r="E8" s="103">
        <v>3</v>
      </c>
      <c r="F8" s="103">
        <v>4</v>
      </c>
      <c r="G8" s="103">
        <v>447</v>
      </c>
      <c r="H8" s="103">
        <v>390</v>
      </c>
      <c r="I8" s="103">
        <v>63</v>
      </c>
      <c r="J8" s="103">
        <v>3</v>
      </c>
      <c r="K8" s="103">
        <v>22</v>
      </c>
      <c r="L8" s="103">
        <v>118</v>
      </c>
      <c r="M8" s="103">
        <v>36</v>
      </c>
      <c r="N8" s="103">
        <v>70</v>
      </c>
      <c r="O8" s="103">
        <v>64</v>
      </c>
    </row>
    <row r="9" spans="1:15" s="103" customFormat="1" ht="12" x14ac:dyDescent="0.15">
      <c r="A9" s="341">
        <v>16</v>
      </c>
      <c r="B9" s="109">
        <v>1417</v>
      </c>
      <c r="C9" s="103">
        <v>1295</v>
      </c>
      <c r="D9" s="103">
        <v>368</v>
      </c>
      <c r="E9" s="103">
        <v>6</v>
      </c>
      <c r="F9" s="103">
        <v>2</v>
      </c>
      <c r="G9" s="103">
        <v>469</v>
      </c>
      <c r="H9" s="103">
        <v>360</v>
      </c>
      <c r="I9" s="103">
        <v>65</v>
      </c>
      <c r="J9" s="103">
        <v>2</v>
      </c>
      <c r="K9" s="103">
        <v>22</v>
      </c>
      <c r="L9" s="103">
        <v>121</v>
      </c>
      <c r="M9" s="103">
        <v>40</v>
      </c>
      <c r="N9" s="103">
        <v>71</v>
      </c>
      <c r="O9" s="103">
        <v>65</v>
      </c>
    </row>
    <row r="10" spans="1:15" s="103" customFormat="1" ht="12" x14ac:dyDescent="0.15">
      <c r="A10" s="341">
        <v>17</v>
      </c>
      <c r="B10" s="201">
        <v>1269</v>
      </c>
      <c r="C10" s="202">
        <v>1173</v>
      </c>
      <c r="D10" s="202">
        <v>365</v>
      </c>
      <c r="E10" s="202">
        <v>5</v>
      </c>
      <c r="F10" s="202">
        <v>3</v>
      </c>
      <c r="G10" s="202">
        <v>365</v>
      </c>
      <c r="H10" s="202">
        <v>344</v>
      </c>
      <c r="I10" s="202">
        <v>69</v>
      </c>
      <c r="J10" s="202">
        <v>3</v>
      </c>
      <c r="K10" s="202">
        <v>21</v>
      </c>
      <c r="L10" s="203">
        <v>94</v>
      </c>
      <c r="M10" s="203">
        <v>44</v>
      </c>
      <c r="N10" s="203">
        <v>43</v>
      </c>
      <c r="O10" s="203">
        <v>37</v>
      </c>
    </row>
    <row r="11" spans="1:15" s="103" customFormat="1" ht="12" x14ac:dyDescent="0.15">
      <c r="A11" s="341">
        <v>18</v>
      </c>
      <c r="B11" s="201">
        <v>1273</v>
      </c>
      <c r="C11" s="202">
        <v>1178</v>
      </c>
      <c r="D11" s="202">
        <v>344</v>
      </c>
      <c r="E11" s="202">
        <v>6</v>
      </c>
      <c r="F11" s="202">
        <v>3</v>
      </c>
      <c r="G11" s="202">
        <v>361</v>
      </c>
      <c r="H11" s="202">
        <v>375</v>
      </c>
      <c r="I11" s="202">
        <v>67</v>
      </c>
      <c r="J11" s="202">
        <v>2</v>
      </c>
      <c r="K11" s="202">
        <v>21</v>
      </c>
      <c r="L11" s="203">
        <v>94</v>
      </c>
      <c r="M11" s="203">
        <v>46</v>
      </c>
      <c r="N11" s="203">
        <v>41</v>
      </c>
      <c r="O11" s="203">
        <v>36</v>
      </c>
    </row>
    <row r="12" spans="1:15" s="103" customFormat="1" ht="12" x14ac:dyDescent="0.15">
      <c r="A12" s="183"/>
      <c r="B12" s="201"/>
      <c r="C12" s="202"/>
      <c r="D12" s="202"/>
      <c r="E12" s="202"/>
      <c r="F12" s="202"/>
      <c r="G12" s="202"/>
      <c r="H12" s="202"/>
      <c r="I12" s="202"/>
      <c r="J12" s="202"/>
      <c r="K12" s="202"/>
      <c r="L12" s="203"/>
      <c r="M12" s="203"/>
      <c r="N12" s="203"/>
      <c r="O12" s="203"/>
    </row>
    <row r="13" spans="1:15" s="103" customFormat="1" ht="12" x14ac:dyDescent="0.15">
      <c r="A13" s="341">
        <v>26</v>
      </c>
      <c r="B13" s="201">
        <v>1072</v>
      </c>
      <c r="C13" s="202">
        <f>SUM(D13:K13)</f>
        <v>995</v>
      </c>
      <c r="D13" s="202">
        <v>265</v>
      </c>
      <c r="E13" s="202">
        <v>7</v>
      </c>
      <c r="F13" s="202">
        <v>2</v>
      </c>
      <c r="G13" s="202">
        <v>286</v>
      </c>
      <c r="H13" s="202">
        <v>363</v>
      </c>
      <c r="I13" s="202">
        <v>66</v>
      </c>
      <c r="J13" s="202">
        <v>1</v>
      </c>
      <c r="K13" s="202">
        <v>5</v>
      </c>
      <c r="L13" s="203">
        <v>77</v>
      </c>
      <c r="M13" s="203">
        <v>47</v>
      </c>
      <c r="N13" s="203">
        <v>19</v>
      </c>
      <c r="O13" s="203">
        <v>17</v>
      </c>
    </row>
    <row r="14" spans="1:15" s="103" customFormat="1" ht="12" x14ac:dyDescent="0.15">
      <c r="A14" s="341">
        <v>27</v>
      </c>
      <c r="B14" s="201">
        <v>1137</v>
      </c>
      <c r="C14" s="202">
        <v>1051</v>
      </c>
      <c r="D14" s="202">
        <v>296</v>
      </c>
      <c r="E14" s="202">
        <v>7</v>
      </c>
      <c r="F14" s="202">
        <v>2</v>
      </c>
      <c r="G14" s="202">
        <v>289</v>
      </c>
      <c r="H14" s="202">
        <v>386</v>
      </c>
      <c r="I14" s="202">
        <v>64</v>
      </c>
      <c r="J14" s="202">
        <v>1</v>
      </c>
      <c r="K14" s="202">
        <v>5</v>
      </c>
      <c r="L14" s="203">
        <v>85</v>
      </c>
      <c r="M14" s="203">
        <v>54</v>
      </c>
      <c r="N14" s="203">
        <v>20</v>
      </c>
      <c r="O14" s="203">
        <v>18</v>
      </c>
    </row>
    <row r="15" spans="1:15" s="103" customFormat="1" ht="12" x14ac:dyDescent="0.15">
      <c r="A15" s="341">
        <v>28</v>
      </c>
      <c r="B15" s="201">
        <v>1172</v>
      </c>
      <c r="C15" s="202">
        <v>1093</v>
      </c>
      <c r="D15" s="202">
        <v>319</v>
      </c>
      <c r="E15" s="202" t="s">
        <v>182</v>
      </c>
      <c r="F15" s="202">
        <v>3</v>
      </c>
      <c r="G15" s="202">
        <v>296</v>
      </c>
      <c r="H15" s="202">
        <v>395</v>
      </c>
      <c r="I15" s="202">
        <v>68</v>
      </c>
      <c r="J15" s="202">
        <v>1</v>
      </c>
      <c r="K15" s="202" t="s">
        <v>182</v>
      </c>
      <c r="L15" s="203">
        <v>79</v>
      </c>
      <c r="M15" s="203">
        <v>48</v>
      </c>
      <c r="N15" s="203">
        <v>21</v>
      </c>
      <c r="O15" s="203">
        <v>18</v>
      </c>
    </row>
    <row r="16" spans="1:15" s="103" customFormat="1" ht="12" x14ac:dyDescent="0.15">
      <c r="A16" s="341">
        <v>29</v>
      </c>
      <c r="B16" s="201">
        <v>1206</v>
      </c>
      <c r="C16" s="202">
        <v>1127</v>
      </c>
      <c r="D16" s="202">
        <v>346</v>
      </c>
      <c r="E16" s="202" t="s">
        <v>182</v>
      </c>
      <c r="F16" s="202">
        <v>2</v>
      </c>
      <c r="G16" s="202">
        <v>291</v>
      </c>
      <c r="H16" s="202">
        <v>408</v>
      </c>
      <c r="I16" s="202">
        <v>67</v>
      </c>
      <c r="J16" s="202">
        <v>2</v>
      </c>
      <c r="K16" s="202" t="s">
        <v>182</v>
      </c>
      <c r="L16" s="203">
        <v>79</v>
      </c>
      <c r="M16" s="203">
        <v>49</v>
      </c>
      <c r="N16" s="203">
        <v>21</v>
      </c>
      <c r="O16" s="203">
        <v>18</v>
      </c>
    </row>
    <row r="17" spans="1:15" s="103" customFormat="1" ht="12" x14ac:dyDescent="0.15">
      <c r="A17" s="341">
        <v>30</v>
      </c>
      <c r="B17" s="201">
        <v>1248</v>
      </c>
      <c r="C17" s="202">
        <v>1164</v>
      </c>
      <c r="D17" s="202">
        <v>334</v>
      </c>
      <c r="E17" s="202" t="s">
        <v>182</v>
      </c>
      <c r="F17" s="202">
        <v>1</v>
      </c>
      <c r="G17" s="202">
        <v>338</v>
      </c>
      <c r="H17" s="202">
        <v>411</v>
      </c>
      <c r="I17" s="202">
        <v>65</v>
      </c>
      <c r="J17" s="202">
        <v>1</v>
      </c>
      <c r="K17" s="202" t="s">
        <v>182</v>
      </c>
      <c r="L17" s="203">
        <v>84</v>
      </c>
      <c r="M17" s="203">
        <v>53</v>
      </c>
      <c r="N17" s="203">
        <v>21</v>
      </c>
      <c r="O17" s="203">
        <v>17</v>
      </c>
    </row>
    <row r="18" spans="1:15" s="103" customFormat="1" ht="12" x14ac:dyDescent="0.15">
      <c r="A18" s="183" t="s">
        <v>181</v>
      </c>
      <c r="B18" s="201">
        <v>1163</v>
      </c>
      <c r="C18" s="202">
        <v>1141</v>
      </c>
      <c r="D18" s="202">
        <v>362</v>
      </c>
      <c r="E18" s="202" t="s">
        <v>180</v>
      </c>
      <c r="F18" s="202">
        <v>2</v>
      </c>
      <c r="G18" s="202">
        <v>300</v>
      </c>
      <c r="H18" s="202">
        <v>405</v>
      </c>
      <c r="I18" s="202">
        <v>56</v>
      </c>
      <c r="J18" s="202">
        <v>1</v>
      </c>
      <c r="K18" s="202" t="s">
        <v>180</v>
      </c>
      <c r="L18" s="203">
        <v>23</v>
      </c>
      <c r="M18" s="203">
        <v>13</v>
      </c>
      <c r="N18" s="203">
        <v>9</v>
      </c>
      <c r="O18" s="203">
        <v>7</v>
      </c>
    </row>
    <row r="19" spans="1:15" s="103" customFormat="1" ht="12" x14ac:dyDescent="0.15">
      <c r="A19" s="183" t="s">
        <v>322</v>
      </c>
      <c r="B19" s="201">
        <v>1177</v>
      </c>
      <c r="C19" s="202">
        <v>1155</v>
      </c>
      <c r="D19" s="202">
        <v>341</v>
      </c>
      <c r="E19" s="202" t="s">
        <v>180</v>
      </c>
      <c r="F19" s="202">
        <v>3</v>
      </c>
      <c r="G19" s="202">
        <v>321</v>
      </c>
      <c r="H19" s="202">
        <v>419</v>
      </c>
      <c r="I19" s="202">
        <v>55</v>
      </c>
      <c r="J19" s="202">
        <v>1</v>
      </c>
      <c r="K19" s="202" t="s">
        <v>180</v>
      </c>
      <c r="L19" s="203">
        <v>22</v>
      </c>
      <c r="M19" s="203">
        <v>13</v>
      </c>
      <c r="N19" s="203">
        <v>9</v>
      </c>
      <c r="O19" s="203">
        <v>8</v>
      </c>
    </row>
    <row r="20" spans="1:15" ht="9" customHeight="1" x14ac:dyDescent="0.15">
      <c r="A20" s="118"/>
      <c r="B20" s="117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</row>
    <row r="21" spans="1:15" ht="6" customHeight="1" x14ac:dyDescent="0.15">
      <c r="A21" s="204"/>
      <c r="B21" s="114"/>
      <c r="C21" s="114"/>
      <c r="D21" s="114"/>
      <c r="E21" s="114"/>
      <c r="F21" s="114"/>
      <c r="G21" s="114"/>
      <c r="H21" s="114"/>
      <c r="I21" s="115"/>
      <c r="J21" s="115"/>
      <c r="K21" s="115"/>
      <c r="L21" s="115"/>
      <c r="M21" s="114"/>
      <c r="N21" s="114"/>
      <c r="O21" s="114"/>
    </row>
    <row r="22" spans="1:15" s="111" customFormat="1" ht="14.25" customHeight="1" x14ac:dyDescent="0.4">
      <c r="A22" s="306" t="s">
        <v>74</v>
      </c>
      <c r="B22" s="309" t="s">
        <v>201</v>
      </c>
      <c r="C22" s="310"/>
      <c r="D22" s="310"/>
      <c r="E22" s="311"/>
      <c r="F22" s="312" t="s">
        <v>200</v>
      </c>
      <c r="G22" s="309" t="s">
        <v>199</v>
      </c>
      <c r="H22" s="311"/>
      <c r="I22" s="318" t="s">
        <v>198</v>
      </c>
      <c r="J22" s="306"/>
      <c r="K22" s="321" t="s">
        <v>197</v>
      </c>
      <c r="L22" s="321"/>
      <c r="M22" s="318" t="s">
        <v>196</v>
      </c>
      <c r="N22" s="321"/>
      <c r="O22" s="321"/>
    </row>
    <row r="23" spans="1:15" s="111" customFormat="1" ht="14.25" customHeight="1" x14ac:dyDescent="0.4">
      <c r="A23" s="307"/>
      <c r="B23" s="315" t="s">
        <v>195</v>
      </c>
      <c r="C23" s="318" t="s">
        <v>194</v>
      </c>
      <c r="D23" s="315" t="s">
        <v>159</v>
      </c>
      <c r="E23" s="312" t="s">
        <v>193</v>
      </c>
      <c r="F23" s="313"/>
      <c r="G23" s="312" t="s">
        <v>192</v>
      </c>
      <c r="H23" s="312" t="s">
        <v>191</v>
      </c>
      <c r="I23" s="320" t="s">
        <v>190</v>
      </c>
      <c r="J23" s="323"/>
      <c r="K23" s="308" t="s">
        <v>190</v>
      </c>
      <c r="L23" s="323"/>
      <c r="M23" s="320" t="s">
        <v>190</v>
      </c>
      <c r="N23" s="308"/>
      <c r="O23" s="308"/>
    </row>
    <row r="24" spans="1:15" s="111" customFormat="1" ht="14.25" customHeight="1" x14ac:dyDescent="0.4">
      <c r="A24" s="307"/>
      <c r="B24" s="316"/>
      <c r="C24" s="319"/>
      <c r="D24" s="316"/>
      <c r="E24" s="313"/>
      <c r="F24" s="313"/>
      <c r="G24" s="313"/>
      <c r="H24" s="313"/>
      <c r="I24" s="158" t="s">
        <v>189</v>
      </c>
      <c r="J24" s="158" t="s">
        <v>188</v>
      </c>
      <c r="K24" s="113" t="s">
        <v>187</v>
      </c>
      <c r="L24" s="113" t="s">
        <v>186</v>
      </c>
      <c r="M24" s="158" t="s">
        <v>187</v>
      </c>
      <c r="N24" s="318" t="s">
        <v>186</v>
      </c>
      <c r="O24" s="321"/>
    </row>
    <row r="25" spans="1:15" s="111" customFormat="1" ht="14.25" customHeight="1" x14ac:dyDescent="0.4">
      <c r="A25" s="308"/>
      <c r="B25" s="317"/>
      <c r="C25" s="320"/>
      <c r="D25" s="317"/>
      <c r="E25" s="314"/>
      <c r="F25" s="314"/>
      <c r="G25" s="314"/>
      <c r="H25" s="314"/>
      <c r="I25" s="159" t="s">
        <v>185</v>
      </c>
      <c r="J25" s="156" t="s">
        <v>184</v>
      </c>
      <c r="K25" s="112" t="s">
        <v>185</v>
      </c>
      <c r="L25" s="112" t="s">
        <v>184</v>
      </c>
      <c r="M25" s="159" t="s">
        <v>185</v>
      </c>
      <c r="N25" s="320" t="s">
        <v>184</v>
      </c>
      <c r="O25" s="308"/>
    </row>
    <row r="26" spans="1:15" ht="9" customHeight="1" x14ac:dyDescent="0.15">
      <c r="B26" s="110"/>
    </row>
    <row r="27" spans="1:15" ht="12" customHeight="1" x14ac:dyDescent="0.15">
      <c r="A27" s="183" t="s">
        <v>183</v>
      </c>
      <c r="B27" s="109">
        <v>6</v>
      </c>
      <c r="C27" s="160" t="s">
        <v>182</v>
      </c>
      <c r="D27" s="108" t="s">
        <v>182</v>
      </c>
      <c r="E27" s="103">
        <v>5</v>
      </c>
      <c r="F27" s="103">
        <v>1</v>
      </c>
      <c r="G27" s="103">
        <v>40</v>
      </c>
      <c r="H27" s="103">
        <v>607</v>
      </c>
      <c r="I27" s="103">
        <v>2700</v>
      </c>
      <c r="J27" s="103">
        <v>1083</v>
      </c>
      <c r="K27" s="103">
        <v>261</v>
      </c>
      <c r="L27" s="103">
        <v>105</v>
      </c>
      <c r="M27" s="103">
        <v>2311</v>
      </c>
      <c r="N27" s="322">
        <v>927</v>
      </c>
      <c r="O27" s="322"/>
    </row>
    <row r="28" spans="1:15" s="103" customFormat="1" ht="12" x14ac:dyDescent="0.15">
      <c r="A28" s="342">
        <v>15</v>
      </c>
      <c r="B28" s="109">
        <v>6</v>
      </c>
      <c r="C28" s="160" t="s">
        <v>182</v>
      </c>
      <c r="D28" s="108" t="s">
        <v>182</v>
      </c>
      <c r="E28" s="103">
        <v>4</v>
      </c>
      <c r="F28" s="103">
        <v>1</v>
      </c>
      <c r="G28" s="103">
        <v>43</v>
      </c>
      <c r="H28" s="103">
        <v>646</v>
      </c>
      <c r="I28" s="103">
        <v>2661</v>
      </c>
      <c r="J28" s="103">
        <v>1153</v>
      </c>
      <c r="K28" s="103">
        <v>258</v>
      </c>
      <c r="L28" s="103">
        <v>112</v>
      </c>
      <c r="M28" s="103">
        <v>2278</v>
      </c>
      <c r="N28" s="322">
        <v>987</v>
      </c>
      <c r="O28" s="322"/>
    </row>
    <row r="29" spans="1:15" s="103" customFormat="1" ht="12" x14ac:dyDescent="0.15">
      <c r="A29" s="342">
        <v>16</v>
      </c>
      <c r="B29" s="109">
        <v>7</v>
      </c>
      <c r="C29" s="160" t="s">
        <v>182</v>
      </c>
      <c r="D29" s="108" t="s">
        <v>182</v>
      </c>
      <c r="E29" s="108" t="s">
        <v>182</v>
      </c>
      <c r="F29" s="103">
        <v>1</v>
      </c>
      <c r="G29" s="103">
        <v>44</v>
      </c>
      <c r="H29" s="103">
        <v>624</v>
      </c>
      <c r="I29" s="103">
        <v>2528</v>
      </c>
      <c r="J29" s="103">
        <v>1113</v>
      </c>
      <c r="K29" s="103">
        <v>249</v>
      </c>
      <c r="L29" s="103">
        <v>110</v>
      </c>
      <c r="M29" s="103">
        <v>2164</v>
      </c>
      <c r="N29" s="322">
        <v>953</v>
      </c>
      <c r="O29" s="322"/>
    </row>
    <row r="30" spans="1:15" s="103" customFormat="1" ht="12" x14ac:dyDescent="0.15">
      <c r="A30" s="342">
        <v>17</v>
      </c>
      <c r="B30" s="205">
        <v>5</v>
      </c>
      <c r="C30" s="203">
        <v>1</v>
      </c>
      <c r="D30" s="203" t="s">
        <v>182</v>
      </c>
      <c r="E30" s="203">
        <v>2</v>
      </c>
      <c r="F30" s="203">
        <v>1</v>
      </c>
      <c r="G30" s="160">
        <v>42</v>
      </c>
      <c r="H30" s="160">
        <v>534</v>
      </c>
      <c r="I30" s="160">
        <v>2481</v>
      </c>
      <c r="J30" s="103">
        <v>1044</v>
      </c>
      <c r="K30" s="160">
        <v>228</v>
      </c>
      <c r="L30" s="103">
        <v>96</v>
      </c>
      <c r="M30" s="160">
        <v>2186</v>
      </c>
      <c r="N30" s="322">
        <v>920</v>
      </c>
      <c r="O30" s="322"/>
    </row>
    <row r="31" spans="1:15" s="103" customFormat="1" ht="12" x14ac:dyDescent="0.15">
      <c r="A31" s="342">
        <v>18</v>
      </c>
      <c r="B31" s="105" t="s">
        <v>182</v>
      </c>
      <c r="C31" s="160" t="s">
        <v>182</v>
      </c>
      <c r="D31" s="203" t="s">
        <v>182</v>
      </c>
      <c r="E31" s="203">
        <v>2</v>
      </c>
      <c r="F31" s="203">
        <v>1</v>
      </c>
      <c r="G31" s="160">
        <v>43.8</v>
      </c>
      <c r="H31" s="160">
        <v>558</v>
      </c>
      <c r="I31" s="161">
        <v>2489</v>
      </c>
      <c r="J31" s="103">
        <v>1091</v>
      </c>
      <c r="K31" s="161">
        <v>230</v>
      </c>
      <c r="L31" s="106">
        <v>101</v>
      </c>
      <c r="M31" s="161" t="s">
        <v>79</v>
      </c>
      <c r="N31" s="305" t="s">
        <v>79</v>
      </c>
      <c r="O31" s="305"/>
    </row>
    <row r="32" spans="1:15" s="103" customFormat="1" ht="12" x14ac:dyDescent="0.15">
      <c r="A32" s="107"/>
      <c r="B32" s="105"/>
      <c r="C32" s="160"/>
      <c r="D32" s="203"/>
      <c r="E32" s="203"/>
      <c r="F32" s="203"/>
      <c r="G32" s="160"/>
      <c r="H32" s="160"/>
      <c r="I32" s="161"/>
      <c r="K32" s="161"/>
      <c r="L32" s="106"/>
      <c r="M32" s="161"/>
      <c r="N32" s="161"/>
      <c r="O32" s="161"/>
    </row>
    <row r="33" spans="1:15" s="103" customFormat="1" ht="12" x14ac:dyDescent="0.15">
      <c r="A33" s="341">
        <v>26</v>
      </c>
      <c r="B33" s="105" t="s">
        <v>95</v>
      </c>
      <c r="C33" s="160">
        <v>0</v>
      </c>
      <c r="D33" s="206" t="s">
        <v>179</v>
      </c>
      <c r="E33" s="203">
        <v>10</v>
      </c>
      <c r="F33" s="203" t="s">
        <v>95</v>
      </c>
      <c r="G33" s="104" t="s">
        <v>179</v>
      </c>
      <c r="H33" s="104" t="s">
        <v>179</v>
      </c>
      <c r="I33" s="104" t="s">
        <v>179</v>
      </c>
      <c r="J33" s="104" t="s">
        <v>179</v>
      </c>
      <c r="K33" s="104" t="s">
        <v>179</v>
      </c>
      <c r="L33" s="104" t="s">
        <v>179</v>
      </c>
      <c r="M33" s="104" t="s">
        <v>179</v>
      </c>
      <c r="N33" s="104" t="s">
        <v>179</v>
      </c>
      <c r="O33" s="104" t="s">
        <v>179</v>
      </c>
    </row>
    <row r="34" spans="1:15" s="103" customFormat="1" ht="12" x14ac:dyDescent="0.15">
      <c r="A34" s="341">
        <v>27</v>
      </c>
      <c r="B34" s="105" t="s">
        <v>79</v>
      </c>
      <c r="C34" s="160">
        <v>0</v>
      </c>
      <c r="D34" s="206" t="s">
        <v>179</v>
      </c>
      <c r="E34" s="203">
        <v>12</v>
      </c>
      <c r="F34" s="203" t="s">
        <v>79</v>
      </c>
      <c r="G34" s="104" t="s">
        <v>179</v>
      </c>
      <c r="H34" s="104" t="s">
        <v>179</v>
      </c>
      <c r="I34" s="104" t="s">
        <v>179</v>
      </c>
      <c r="J34" s="104" t="s">
        <v>179</v>
      </c>
      <c r="K34" s="104" t="s">
        <v>179</v>
      </c>
      <c r="L34" s="104" t="s">
        <v>179</v>
      </c>
      <c r="M34" s="104" t="s">
        <v>179</v>
      </c>
      <c r="N34" s="104" t="s">
        <v>179</v>
      </c>
      <c r="O34" s="104" t="s">
        <v>179</v>
      </c>
    </row>
    <row r="35" spans="1:15" s="103" customFormat="1" ht="12" x14ac:dyDescent="0.15">
      <c r="A35" s="341">
        <v>28</v>
      </c>
      <c r="B35" s="105" t="s">
        <v>95</v>
      </c>
      <c r="C35" s="160">
        <v>0</v>
      </c>
      <c r="D35" s="206" t="s">
        <v>179</v>
      </c>
      <c r="E35" s="203">
        <v>10</v>
      </c>
      <c r="F35" s="203" t="s">
        <v>79</v>
      </c>
      <c r="G35" s="104" t="s">
        <v>179</v>
      </c>
      <c r="H35" s="104" t="s">
        <v>179</v>
      </c>
      <c r="I35" s="104" t="s">
        <v>179</v>
      </c>
      <c r="J35" s="104" t="s">
        <v>179</v>
      </c>
      <c r="K35" s="104" t="s">
        <v>179</v>
      </c>
      <c r="L35" s="104" t="s">
        <v>179</v>
      </c>
      <c r="M35" s="104" t="s">
        <v>179</v>
      </c>
      <c r="N35" s="104" t="s">
        <v>179</v>
      </c>
      <c r="O35" s="104" t="s">
        <v>179</v>
      </c>
    </row>
    <row r="36" spans="1:15" s="103" customFormat="1" ht="12" x14ac:dyDescent="0.15">
      <c r="A36" s="341">
        <v>29</v>
      </c>
      <c r="B36" s="105" t="s">
        <v>95</v>
      </c>
      <c r="C36" s="160">
        <v>0</v>
      </c>
      <c r="D36" s="206" t="s">
        <v>179</v>
      </c>
      <c r="E36" s="203">
        <v>9</v>
      </c>
      <c r="F36" s="203" t="s">
        <v>79</v>
      </c>
      <c r="G36" s="104" t="s">
        <v>179</v>
      </c>
      <c r="H36" s="104" t="s">
        <v>179</v>
      </c>
      <c r="I36" s="104" t="s">
        <v>179</v>
      </c>
      <c r="J36" s="104" t="s">
        <v>179</v>
      </c>
      <c r="K36" s="104" t="s">
        <v>179</v>
      </c>
      <c r="L36" s="104" t="s">
        <v>179</v>
      </c>
      <c r="M36" s="104" t="s">
        <v>179</v>
      </c>
      <c r="N36" s="104" t="s">
        <v>179</v>
      </c>
      <c r="O36" s="104" t="s">
        <v>179</v>
      </c>
    </row>
    <row r="37" spans="1:15" s="103" customFormat="1" ht="12" x14ac:dyDescent="0.15">
      <c r="A37" s="341">
        <v>30</v>
      </c>
      <c r="B37" s="105" t="s">
        <v>95</v>
      </c>
      <c r="C37" s="160">
        <v>0</v>
      </c>
      <c r="D37" s="206" t="s">
        <v>179</v>
      </c>
      <c r="E37" s="203">
        <v>10</v>
      </c>
      <c r="F37" s="203" t="s">
        <v>79</v>
      </c>
      <c r="G37" s="104" t="s">
        <v>179</v>
      </c>
      <c r="H37" s="104" t="s">
        <v>179</v>
      </c>
      <c r="I37" s="104" t="s">
        <v>179</v>
      </c>
      <c r="J37" s="104" t="s">
        <v>179</v>
      </c>
      <c r="K37" s="104" t="s">
        <v>179</v>
      </c>
      <c r="L37" s="104" t="s">
        <v>179</v>
      </c>
      <c r="M37" s="104" t="s">
        <v>179</v>
      </c>
      <c r="N37" s="104" t="s">
        <v>179</v>
      </c>
      <c r="O37" s="104" t="s">
        <v>179</v>
      </c>
    </row>
    <row r="38" spans="1:15" s="103" customFormat="1" ht="12" x14ac:dyDescent="0.15">
      <c r="A38" s="183" t="s">
        <v>181</v>
      </c>
      <c r="B38" s="105" t="s">
        <v>180</v>
      </c>
      <c r="C38" s="160">
        <v>0</v>
      </c>
      <c r="D38" s="206" t="s">
        <v>303</v>
      </c>
      <c r="E38" s="203" t="s">
        <v>180</v>
      </c>
      <c r="F38" s="203" t="s">
        <v>95</v>
      </c>
      <c r="G38" s="104" t="s">
        <v>303</v>
      </c>
      <c r="H38" s="104" t="s">
        <v>303</v>
      </c>
      <c r="I38" s="104" t="s">
        <v>303</v>
      </c>
      <c r="J38" s="104" t="s">
        <v>303</v>
      </c>
      <c r="K38" s="104" t="s">
        <v>303</v>
      </c>
      <c r="L38" s="104" t="s">
        <v>303</v>
      </c>
      <c r="M38" s="104" t="s">
        <v>303</v>
      </c>
      <c r="N38" s="104" t="s">
        <v>303</v>
      </c>
      <c r="O38" s="104" t="s">
        <v>303</v>
      </c>
    </row>
    <row r="39" spans="1:15" s="103" customFormat="1" ht="12" x14ac:dyDescent="0.15">
      <c r="A39" s="183" t="s">
        <v>322</v>
      </c>
      <c r="B39" s="105" t="s">
        <v>180</v>
      </c>
      <c r="C39" s="160">
        <v>0</v>
      </c>
      <c r="D39" s="206" t="s">
        <v>303</v>
      </c>
      <c r="E39" s="203" t="s">
        <v>180</v>
      </c>
      <c r="F39" s="203" t="s">
        <v>95</v>
      </c>
      <c r="G39" s="104" t="s">
        <v>303</v>
      </c>
      <c r="H39" s="104" t="s">
        <v>303</v>
      </c>
      <c r="I39" s="104" t="s">
        <v>303</v>
      </c>
      <c r="J39" s="104" t="s">
        <v>303</v>
      </c>
      <c r="K39" s="104" t="s">
        <v>303</v>
      </c>
      <c r="L39" s="104" t="s">
        <v>303</v>
      </c>
      <c r="M39" s="104" t="s">
        <v>303</v>
      </c>
      <c r="N39" s="104" t="s">
        <v>303</v>
      </c>
      <c r="O39" s="104" t="s">
        <v>303</v>
      </c>
    </row>
    <row r="40" spans="1:15" s="98" customFormat="1" ht="9" customHeight="1" x14ac:dyDescent="0.15">
      <c r="A40" s="101"/>
      <c r="B40" s="102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1:15" x14ac:dyDescent="0.15">
      <c r="A41" s="207" t="s">
        <v>178</v>
      </c>
      <c r="B41" s="207"/>
      <c r="C41" s="207"/>
      <c r="D41" s="207"/>
      <c r="E41" s="207"/>
      <c r="F41" s="207"/>
      <c r="G41" s="100"/>
      <c r="O41" s="99"/>
    </row>
    <row r="42" spans="1:15" x14ac:dyDescent="0.15">
      <c r="A42" s="98" t="s">
        <v>177</v>
      </c>
    </row>
    <row r="43" spans="1:15" x14ac:dyDescent="0.15">
      <c r="A43" s="97" t="s">
        <v>176</v>
      </c>
    </row>
  </sheetData>
  <mergeCells count="36">
    <mergeCell ref="A3:A5"/>
    <mergeCell ref="B3:B5"/>
    <mergeCell ref="C3:K3"/>
    <mergeCell ref="N29:O29"/>
    <mergeCell ref="M4:M5"/>
    <mergeCell ref="N4:N5"/>
    <mergeCell ref="L3:O3"/>
    <mergeCell ref="L4:L5"/>
    <mergeCell ref="I4:I5"/>
    <mergeCell ref="I22:J22"/>
    <mergeCell ref="K22:L22"/>
    <mergeCell ref="I23:J23"/>
    <mergeCell ref="K23:L23"/>
    <mergeCell ref="M23:O23"/>
    <mergeCell ref="M22:O22"/>
    <mergeCell ref="N24:O24"/>
    <mergeCell ref="F4:F5"/>
    <mergeCell ref="H4:H5"/>
    <mergeCell ref="C4:C5"/>
    <mergeCell ref="D4:D5"/>
    <mergeCell ref="G4:G5"/>
    <mergeCell ref="N31:O31"/>
    <mergeCell ref="A22:A25"/>
    <mergeCell ref="B22:E22"/>
    <mergeCell ref="F22:F25"/>
    <mergeCell ref="G22:H22"/>
    <mergeCell ref="B23:B25"/>
    <mergeCell ref="C23:C25"/>
    <mergeCell ref="D23:D25"/>
    <mergeCell ref="E23:E25"/>
    <mergeCell ref="G23:G25"/>
    <mergeCell ref="H23:H25"/>
    <mergeCell ref="N30:O30"/>
    <mergeCell ref="N27:O27"/>
    <mergeCell ref="N28:O28"/>
    <mergeCell ref="N25:O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7"/>
  <sheetViews>
    <sheetView zoomScaleNormal="100" workbookViewId="0">
      <selection activeCell="F15" sqref="F15"/>
    </sheetView>
  </sheetViews>
  <sheetFormatPr defaultRowHeight="13.5" x14ac:dyDescent="0.15"/>
  <cols>
    <col min="1" max="1" width="20.5" style="59" customWidth="1"/>
    <col min="2" max="2" width="12.5" style="122" customWidth="1"/>
    <col min="3" max="3" width="11.375" style="122" customWidth="1"/>
    <col min="4" max="4" width="10.375" style="59" customWidth="1"/>
    <col min="5" max="5" width="11.625" style="59" customWidth="1"/>
    <col min="6" max="6" width="27.625" style="59" customWidth="1"/>
    <col min="7" max="7" width="14.125" style="59" customWidth="1"/>
    <col min="8" max="14" width="10.125" style="59" customWidth="1"/>
    <col min="15" max="16384" width="9" style="59"/>
  </cols>
  <sheetData>
    <row r="1" spans="1:5" ht="24" customHeight="1" x14ac:dyDescent="0.15">
      <c r="A1" s="24" t="s">
        <v>333</v>
      </c>
    </row>
    <row r="2" spans="1:5" ht="9" customHeight="1" x14ac:dyDescent="0.2">
      <c r="A2" s="208"/>
    </row>
    <row r="3" spans="1:5" x14ac:dyDescent="0.15">
      <c r="A3" s="130" t="s">
        <v>334</v>
      </c>
    </row>
    <row r="4" spans="1:5" x14ac:dyDescent="0.15">
      <c r="A4" s="130"/>
      <c r="C4" s="209" t="s">
        <v>241</v>
      </c>
      <c r="D4" s="130" t="s">
        <v>330</v>
      </c>
    </row>
    <row r="5" spans="1:5" ht="6.75" customHeight="1" x14ac:dyDescent="0.15">
      <c r="A5" s="191"/>
      <c r="C5" s="209"/>
      <c r="D5" s="130"/>
    </row>
    <row r="6" spans="1:5" s="129" customFormat="1" ht="15" customHeight="1" x14ac:dyDescent="0.4">
      <c r="A6" s="153" t="s">
        <v>128</v>
      </c>
      <c r="B6" s="152" t="s">
        <v>240</v>
      </c>
      <c r="C6" s="152" t="s">
        <v>239</v>
      </c>
      <c r="D6" s="152" t="s">
        <v>240</v>
      </c>
      <c r="E6" s="61" t="s">
        <v>239</v>
      </c>
    </row>
    <row r="7" spans="1:5" ht="6.95" customHeight="1" x14ac:dyDescent="0.15">
      <c r="A7" s="128"/>
      <c r="D7" s="96"/>
      <c r="E7" s="126"/>
    </row>
    <row r="8" spans="1:5" ht="13.5" customHeight="1" x14ac:dyDescent="0.15">
      <c r="A8" s="127"/>
      <c r="B8" s="324" t="s">
        <v>238</v>
      </c>
      <c r="C8" s="325"/>
      <c r="D8" s="324" t="s">
        <v>331</v>
      </c>
      <c r="E8" s="325"/>
    </row>
    <row r="9" spans="1:5" ht="5.0999999999999996" customHeight="1" x14ac:dyDescent="0.15">
      <c r="A9" s="126"/>
      <c r="B9" s="96"/>
      <c r="C9" s="126"/>
      <c r="D9" s="96"/>
      <c r="E9" s="126"/>
    </row>
    <row r="10" spans="1:5" ht="13.5" customHeight="1" x14ac:dyDescent="0.15">
      <c r="A10" s="125" t="s">
        <v>237</v>
      </c>
      <c r="B10" s="41">
        <v>1606</v>
      </c>
      <c r="C10" s="210">
        <v>198752</v>
      </c>
      <c r="D10" s="41">
        <v>1273</v>
      </c>
      <c r="E10" s="210">
        <v>256465</v>
      </c>
    </row>
    <row r="11" spans="1:5" ht="13.5" customHeight="1" x14ac:dyDescent="0.15">
      <c r="A11" s="125" t="s">
        <v>236</v>
      </c>
      <c r="B11" s="41" t="s">
        <v>95</v>
      </c>
      <c r="C11" s="210" t="s">
        <v>95</v>
      </c>
      <c r="D11" s="41" t="s">
        <v>95</v>
      </c>
      <c r="E11" s="210" t="s">
        <v>95</v>
      </c>
    </row>
    <row r="12" spans="1:5" ht="13.5" customHeight="1" x14ac:dyDescent="0.15">
      <c r="A12" s="125" t="s">
        <v>235</v>
      </c>
      <c r="B12" s="41">
        <v>6</v>
      </c>
      <c r="C12" s="210">
        <v>3495</v>
      </c>
      <c r="D12" s="41">
        <v>4</v>
      </c>
      <c r="E12" s="210">
        <v>6332</v>
      </c>
    </row>
    <row r="13" spans="1:5" ht="13.5" customHeight="1" x14ac:dyDescent="0.15">
      <c r="A13" s="125" t="s">
        <v>234</v>
      </c>
      <c r="B13" s="41" t="s">
        <v>95</v>
      </c>
      <c r="C13" s="210" t="s">
        <v>95</v>
      </c>
      <c r="D13" s="41">
        <v>5</v>
      </c>
      <c r="E13" s="210" t="s">
        <v>332</v>
      </c>
    </row>
    <row r="14" spans="1:5" ht="13.5" customHeight="1" x14ac:dyDescent="0.15">
      <c r="A14" s="125" t="s">
        <v>233</v>
      </c>
      <c r="B14" s="41">
        <v>185</v>
      </c>
      <c r="C14" s="210">
        <v>28934</v>
      </c>
      <c r="D14" s="41">
        <v>152</v>
      </c>
      <c r="E14" s="210">
        <v>27686</v>
      </c>
    </row>
    <row r="15" spans="1:5" ht="13.5" customHeight="1" x14ac:dyDescent="0.15">
      <c r="A15" s="125" t="s">
        <v>232</v>
      </c>
      <c r="B15" s="41">
        <v>11</v>
      </c>
      <c r="C15" s="210">
        <v>325</v>
      </c>
      <c r="D15" s="41">
        <v>4</v>
      </c>
      <c r="E15" s="210">
        <v>118</v>
      </c>
    </row>
    <row r="16" spans="1:5" ht="13.5" customHeight="1" x14ac:dyDescent="0.15">
      <c r="A16" s="125" t="s">
        <v>231</v>
      </c>
      <c r="B16" s="41">
        <v>111</v>
      </c>
      <c r="C16" s="210">
        <v>257</v>
      </c>
      <c r="D16" s="41">
        <v>37</v>
      </c>
      <c r="E16" s="210">
        <v>273</v>
      </c>
    </row>
    <row r="17" spans="1:5" ht="13.5" customHeight="1" x14ac:dyDescent="0.15">
      <c r="A17" s="125" t="s">
        <v>230</v>
      </c>
      <c r="B17" s="41">
        <v>4</v>
      </c>
      <c r="C17" s="210">
        <v>7</v>
      </c>
      <c r="D17" s="41">
        <v>3</v>
      </c>
      <c r="E17" s="210">
        <v>38</v>
      </c>
    </row>
    <row r="18" spans="1:5" ht="13.5" customHeight="1" x14ac:dyDescent="0.15">
      <c r="A18" s="125" t="s">
        <v>229</v>
      </c>
      <c r="B18" s="41">
        <v>132</v>
      </c>
      <c r="C18" s="210">
        <v>12786</v>
      </c>
      <c r="D18" s="41">
        <v>95</v>
      </c>
      <c r="E18" s="210">
        <v>24620</v>
      </c>
    </row>
    <row r="19" spans="1:5" ht="13.5" customHeight="1" x14ac:dyDescent="0.15">
      <c r="A19" s="125" t="s">
        <v>228</v>
      </c>
      <c r="B19" s="41">
        <v>23</v>
      </c>
      <c r="C19" s="210">
        <v>1036</v>
      </c>
      <c r="D19" s="41">
        <v>4</v>
      </c>
      <c r="E19" s="210">
        <v>13</v>
      </c>
    </row>
    <row r="20" spans="1:5" ht="13.5" customHeight="1" x14ac:dyDescent="0.15">
      <c r="A20" s="125" t="s">
        <v>227</v>
      </c>
      <c r="B20" s="41">
        <v>26</v>
      </c>
      <c r="C20" s="210">
        <v>145</v>
      </c>
      <c r="D20" s="41">
        <v>13</v>
      </c>
      <c r="E20" s="210">
        <v>215</v>
      </c>
    </row>
    <row r="21" spans="1:5" ht="13.5" customHeight="1" x14ac:dyDescent="0.15">
      <c r="A21" s="125" t="s">
        <v>226</v>
      </c>
      <c r="B21" s="41">
        <v>13</v>
      </c>
      <c r="C21" s="210">
        <v>1172</v>
      </c>
      <c r="D21" s="41">
        <v>14</v>
      </c>
      <c r="E21" s="210">
        <v>646</v>
      </c>
    </row>
    <row r="22" spans="1:5" ht="13.5" customHeight="1" x14ac:dyDescent="0.15">
      <c r="A22" s="125" t="s">
        <v>225</v>
      </c>
      <c r="B22" s="41">
        <v>842</v>
      </c>
      <c r="C22" s="210">
        <v>21075</v>
      </c>
      <c r="D22" s="41">
        <v>642</v>
      </c>
      <c r="E22" s="210">
        <v>18061.8</v>
      </c>
    </row>
    <row r="23" spans="1:5" ht="13.5" customHeight="1" x14ac:dyDescent="0.15">
      <c r="A23" s="125" t="s">
        <v>224</v>
      </c>
      <c r="B23" s="41">
        <v>94</v>
      </c>
      <c r="C23" s="210">
        <v>4335</v>
      </c>
      <c r="D23" s="41">
        <v>102</v>
      </c>
      <c r="E23" s="210">
        <v>3599.52</v>
      </c>
    </row>
    <row r="24" spans="1:5" ht="13.5" customHeight="1" x14ac:dyDescent="0.15">
      <c r="A24" s="125" t="s">
        <v>223</v>
      </c>
      <c r="B24" s="41">
        <v>19</v>
      </c>
      <c r="C24" s="210">
        <v>325</v>
      </c>
      <c r="D24" s="41">
        <v>21</v>
      </c>
      <c r="E24" s="210">
        <v>1105.5999999999999</v>
      </c>
    </row>
    <row r="25" spans="1:5" ht="6.95" customHeight="1" x14ac:dyDescent="0.15">
      <c r="A25" s="123"/>
      <c r="B25" s="124"/>
      <c r="C25" s="124"/>
      <c r="D25" s="66"/>
      <c r="E25" s="123"/>
    </row>
    <row r="26" spans="1:5" ht="13.5" customHeight="1" x14ac:dyDescent="0.15">
      <c r="A26" s="62" t="s">
        <v>78</v>
      </c>
    </row>
    <row r="27" spans="1:5" x14ac:dyDescent="0.15">
      <c r="B27" s="94"/>
      <c r="C27" s="94"/>
      <c r="D27" s="94"/>
    </row>
  </sheetData>
  <mergeCells count="2">
    <mergeCell ref="B8:C8"/>
    <mergeCell ref="D8:E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3"/>
  <sheetViews>
    <sheetView zoomScaleNormal="100" workbookViewId="0">
      <selection activeCell="F14" sqref="F14"/>
    </sheetView>
  </sheetViews>
  <sheetFormatPr defaultRowHeight="13.5" x14ac:dyDescent="0.15"/>
  <cols>
    <col min="1" max="1" width="11" style="59" customWidth="1"/>
    <col min="2" max="10" width="7.125" style="59" customWidth="1"/>
    <col min="11" max="11" width="10.5" style="59" bestFit="1" customWidth="1"/>
    <col min="12" max="16384" width="9" style="59"/>
  </cols>
  <sheetData>
    <row r="1" spans="1:11" ht="24" customHeight="1" x14ac:dyDescent="0.15">
      <c r="A1" s="24" t="s">
        <v>249</v>
      </c>
    </row>
    <row r="2" spans="1:11" ht="9" customHeight="1" x14ac:dyDescent="0.15"/>
    <row r="3" spans="1:11" x14ac:dyDescent="0.15">
      <c r="A3" s="130" t="s">
        <v>335</v>
      </c>
    </row>
    <row r="4" spans="1:11" ht="6" customHeight="1" x14ac:dyDescent="0.15">
      <c r="A4" s="191"/>
    </row>
    <row r="5" spans="1:11" s="15" customFormat="1" ht="15" customHeight="1" x14ac:dyDescent="0.4">
      <c r="A5" s="234" t="s">
        <v>74</v>
      </c>
      <c r="B5" s="240" t="s">
        <v>248</v>
      </c>
      <c r="C5" s="283"/>
      <c r="D5" s="240" t="s">
        <v>162</v>
      </c>
      <c r="E5" s="283"/>
      <c r="F5" s="240" t="s">
        <v>195</v>
      </c>
      <c r="G5" s="283"/>
      <c r="H5" s="240" t="s">
        <v>247</v>
      </c>
      <c r="I5" s="283"/>
      <c r="J5" s="134" t="s">
        <v>246</v>
      </c>
      <c r="K5" s="133"/>
    </row>
    <row r="6" spans="1:11" s="15" customFormat="1" ht="15" customHeight="1" x14ac:dyDescent="0.4">
      <c r="A6" s="236"/>
      <c r="B6" s="132" t="s">
        <v>120</v>
      </c>
      <c r="C6" s="132" t="s">
        <v>245</v>
      </c>
      <c r="D6" s="132" t="s">
        <v>120</v>
      </c>
      <c r="E6" s="132" t="s">
        <v>245</v>
      </c>
      <c r="F6" s="132" t="s">
        <v>120</v>
      </c>
      <c r="G6" s="132" t="s">
        <v>245</v>
      </c>
      <c r="H6" s="132" t="s">
        <v>120</v>
      </c>
      <c r="I6" s="132" t="s">
        <v>244</v>
      </c>
      <c r="J6" s="132" t="s">
        <v>120</v>
      </c>
      <c r="K6" s="43" t="s">
        <v>243</v>
      </c>
    </row>
    <row r="7" spans="1:11" x14ac:dyDescent="0.15">
      <c r="B7" s="96"/>
    </row>
    <row r="8" spans="1:11" x14ac:dyDescent="0.15">
      <c r="A8" s="183" t="s">
        <v>157</v>
      </c>
      <c r="B8" s="69">
        <v>870</v>
      </c>
      <c r="C8" s="68">
        <v>1666</v>
      </c>
      <c r="D8" s="68">
        <v>983</v>
      </c>
      <c r="E8" s="68">
        <v>1069</v>
      </c>
      <c r="F8" s="68">
        <v>689</v>
      </c>
      <c r="G8" s="68">
        <v>3125</v>
      </c>
      <c r="H8" s="68">
        <v>2381</v>
      </c>
      <c r="I8" s="68">
        <v>49178</v>
      </c>
      <c r="J8" s="68">
        <v>10</v>
      </c>
      <c r="K8" s="68">
        <v>8620</v>
      </c>
    </row>
    <row r="9" spans="1:11" x14ac:dyDescent="0.15">
      <c r="A9" s="341">
        <v>45</v>
      </c>
      <c r="B9" s="69">
        <v>529</v>
      </c>
      <c r="C9" s="68">
        <v>1748</v>
      </c>
      <c r="D9" s="68">
        <v>488</v>
      </c>
      <c r="E9" s="68">
        <v>1496</v>
      </c>
      <c r="F9" s="68">
        <v>438</v>
      </c>
      <c r="G9" s="68">
        <v>9524</v>
      </c>
      <c r="H9" s="68">
        <v>1189</v>
      </c>
      <c r="I9" s="68">
        <v>70115</v>
      </c>
      <c r="J9" s="68">
        <v>24</v>
      </c>
      <c r="K9" s="68">
        <v>49250</v>
      </c>
    </row>
    <row r="10" spans="1:11" x14ac:dyDescent="0.15">
      <c r="A10" s="341">
        <v>50</v>
      </c>
      <c r="B10" s="69">
        <v>261</v>
      </c>
      <c r="C10" s="68">
        <v>1525</v>
      </c>
      <c r="D10" s="68">
        <v>216</v>
      </c>
      <c r="E10" s="68">
        <v>2045</v>
      </c>
      <c r="F10" s="68">
        <v>209</v>
      </c>
      <c r="G10" s="68">
        <v>8924</v>
      </c>
      <c r="H10" s="68">
        <v>213</v>
      </c>
      <c r="I10" s="68">
        <v>43251</v>
      </c>
      <c r="J10" s="68">
        <v>12</v>
      </c>
      <c r="K10" s="68">
        <v>1735</v>
      </c>
    </row>
    <row r="11" spans="1:11" x14ac:dyDescent="0.15">
      <c r="A11" s="341">
        <v>55</v>
      </c>
      <c r="B11" s="69">
        <v>155</v>
      </c>
      <c r="C11" s="68">
        <v>1506</v>
      </c>
      <c r="D11" s="68">
        <v>146</v>
      </c>
      <c r="E11" s="68">
        <v>2284</v>
      </c>
      <c r="F11" s="68">
        <v>109</v>
      </c>
      <c r="G11" s="68">
        <v>6096</v>
      </c>
      <c r="H11" s="68">
        <v>66</v>
      </c>
      <c r="I11" s="68">
        <v>26617</v>
      </c>
      <c r="J11" s="68">
        <v>13</v>
      </c>
      <c r="K11" s="68">
        <v>2477</v>
      </c>
    </row>
    <row r="12" spans="1:11" x14ac:dyDescent="0.15">
      <c r="A12" s="341">
        <v>60</v>
      </c>
      <c r="B12" s="69">
        <v>143</v>
      </c>
      <c r="C12" s="68">
        <v>1880</v>
      </c>
      <c r="D12" s="68">
        <v>109</v>
      </c>
      <c r="E12" s="68">
        <v>2320</v>
      </c>
      <c r="F12" s="68">
        <v>68</v>
      </c>
      <c r="G12" s="68">
        <v>5835</v>
      </c>
      <c r="H12" s="68">
        <v>45</v>
      </c>
      <c r="I12" s="68">
        <v>19473</v>
      </c>
      <c r="J12" s="68">
        <v>9</v>
      </c>
      <c r="K12" s="68">
        <v>2380</v>
      </c>
    </row>
    <row r="13" spans="1:11" x14ac:dyDescent="0.15">
      <c r="A13" s="183"/>
      <c r="B13" s="69"/>
      <c r="C13" s="68"/>
      <c r="D13" s="68"/>
      <c r="E13" s="68"/>
      <c r="F13" s="68"/>
      <c r="G13" s="68"/>
      <c r="H13" s="68"/>
      <c r="I13" s="68"/>
      <c r="J13" s="68"/>
      <c r="K13" s="68"/>
    </row>
    <row r="14" spans="1:11" x14ac:dyDescent="0.15">
      <c r="A14" s="183" t="s">
        <v>242</v>
      </c>
      <c r="B14" s="69">
        <v>108</v>
      </c>
      <c r="C14" s="68">
        <v>2037</v>
      </c>
      <c r="D14" s="68">
        <v>76</v>
      </c>
      <c r="E14" s="68">
        <v>1635</v>
      </c>
      <c r="F14" s="68">
        <v>33</v>
      </c>
      <c r="G14" s="68">
        <v>3068</v>
      </c>
      <c r="H14" s="68">
        <v>12</v>
      </c>
      <c r="I14" s="68">
        <v>3400</v>
      </c>
      <c r="J14" s="68">
        <v>8</v>
      </c>
      <c r="K14" s="68">
        <v>987</v>
      </c>
    </row>
    <row r="15" spans="1:11" x14ac:dyDescent="0.15">
      <c r="A15" s="341">
        <v>7</v>
      </c>
      <c r="B15" s="69">
        <v>76</v>
      </c>
      <c r="C15" s="68">
        <v>1770</v>
      </c>
      <c r="D15" s="68">
        <v>42</v>
      </c>
      <c r="E15" s="68">
        <v>1596</v>
      </c>
      <c r="F15" s="68">
        <v>13</v>
      </c>
      <c r="G15" s="68">
        <v>1539</v>
      </c>
      <c r="H15" s="68">
        <v>10</v>
      </c>
      <c r="I15" s="68">
        <v>17500</v>
      </c>
      <c r="J15" s="68">
        <v>8</v>
      </c>
      <c r="K15" s="68">
        <v>1152</v>
      </c>
    </row>
    <row r="16" spans="1:11" x14ac:dyDescent="0.15">
      <c r="A16" s="341">
        <v>12</v>
      </c>
      <c r="B16" s="69">
        <v>48</v>
      </c>
      <c r="C16" s="68">
        <v>1261</v>
      </c>
      <c r="D16" s="68">
        <v>26</v>
      </c>
      <c r="E16" s="68">
        <v>971</v>
      </c>
      <c r="F16" s="68">
        <v>5</v>
      </c>
      <c r="G16" s="68">
        <v>421</v>
      </c>
      <c r="H16" s="68">
        <v>3</v>
      </c>
      <c r="I16" s="68">
        <v>15300</v>
      </c>
      <c r="J16" s="68">
        <v>4</v>
      </c>
      <c r="K16" s="68">
        <v>508</v>
      </c>
    </row>
    <row r="17" spans="1:11" x14ac:dyDescent="0.15">
      <c r="A17" s="341">
        <v>17</v>
      </c>
      <c r="B17" s="69">
        <v>31</v>
      </c>
      <c r="C17" s="68">
        <v>802</v>
      </c>
      <c r="D17" s="68">
        <v>21</v>
      </c>
      <c r="E17" s="68">
        <v>762</v>
      </c>
      <c r="F17" s="68">
        <v>4</v>
      </c>
      <c r="G17" s="68">
        <v>348</v>
      </c>
      <c r="H17" s="68">
        <v>6</v>
      </c>
      <c r="I17" s="68">
        <v>300</v>
      </c>
      <c r="J17" s="68">
        <v>2</v>
      </c>
      <c r="K17" s="131" t="s">
        <v>180</v>
      </c>
    </row>
    <row r="18" spans="1:11" x14ac:dyDescent="0.15">
      <c r="A18" s="341">
        <v>22</v>
      </c>
      <c r="B18" s="69">
        <v>23</v>
      </c>
      <c r="C18" s="68">
        <v>624</v>
      </c>
      <c r="D18" s="68">
        <v>18</v>
      </c>
      <c r="E18" s="68">
        <v>829</v>
      </c>
      <c r="F18" s="68">
        <v>3</v>
      </c>
      <c r="G18" s="68">
        <v>213</v>
      </c>
      <c r="H18" s="68">
        <v>5</v>
      </c>
      <c r="I18" s="68">
        <v>619</v>
      </c>
      <c r="J18" s="68">
        <v>1</v>
      </c>
      <c r="K18" s="131" t="s">
        <v>180</v>
      </c>
    </row>
    <row r="19" spans="1:11" x14ac:dyDescent="0.15">
      <c r="A19" s="341">
        <v>27</v>
      </c>
      <c r="B19" s="69">
        <v>12</v>
      </c>
      <c r="C19" s="68">
        <v>280</v>
      </c>
      <c r="D19" s="68">
        <v>12</v>
      </c>
      <c r="E19" s="68">
        <v>322</v>
      </c>
      <c r="F19" s="40" t="s">
        <v>95</v>
      </c>
      <c r="G19" s="40" t="s">
        <v>95</v>
      </c>
      <c r="H19" s="68">
        <v>2</v>
      </c>
      <c r="I19" s="40" t="s">
        <v>182</v>
      </c>
      <c r="J19" s="68">
        <v>2</v>
      </c>
      <c r="K19" s="131" t="s">
        <v>180</v>
      </c>
    </row>
    <row r="20" spans="1:11" x14ac:dyDescent="0.15">
      <c r="A20" s="183"/>
      <c r="B20" s="69"/>
      <c r="C20" s="68"/>
      <c r="D20" s="68"/>
      <c r="E20" s="68"/>
      <c r="F20" s="40"/>
      <c r="G20" s="40"/>
      <c r="H20" s="68"/>
      <c r="I20" s="40"/>
      <c r="J20" s="68"/>
      <c r="K20" s="131"/>
    </row>
    <row r="21" spans="1:11" x14ac:dyDescent="0.15">
      <c r="A21" s="183" t="s">
        <v>322</v>
      </c>
      <c r="B21" s="69">
        <v>6</v>
      </c>
      <c r="C21" s="68">
        <v>104</v>
      </c>
      <c r="D21" s="68">
        <v>12</v>
      </c>
      <c r="E21" s="68">
        <v>495</v>
      </c>
      <c r="F21" s="40">
        <v>2</v>
      </c>
      <c r="G21" s="40" t="s">
        <v>332</v>
      </c>
      <c r="H21" s="68">
        <v>3</v>
      </c>
      <c r="I21" s="40">
        <v>630</v>
      </c>
      <c r="J21" s="68">
        <v>1</v>
      </c>
      <c r="K21" s="131" t="s">
        <v>332</v>
      </c>
    </row>
    <row r="22" spans="1:11" x14ac:dyDescent="0.15">
      <c r="A22" s="95"/>
      <c r="B22" s="66"/>
      <c r="C22" s="65"/>
      <c r="D22" s="65"/>
      <c r="E22" s="65"/>
      <c r="F22" s="65"/>
      <c r="G22" s="65"/>
      <c r="H22" s="65"/>
      <c r="I22" s="65"/>
      <c r="J22" s="65"/>
      <c r="K22" s="65"/>
    </row>
    <row r="23" spans="1:11" x14ac:dyDescent="0.15">
      <c r="A23" s="62" t="s">
        <v>78</v>
      </c>
    </row>
  </sheetData>
  <mergeCells count="5">
    <mergeCell ref="H5:I5"/>
    <mergeCell ref="A5:A6"/>
    <mergeCell ref="B5:C5"/>
    <mergeCell ref="D5:E5"/>
    <mergeCell ref="F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0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F6" sqref="F6:F7"/>
    </sheetView>
  </sheetViews>
  <sheetFormatPr defaultRowHeight="13.5" x14ac:dyDescent="0.15"/>
  <cols>
    <col min="1" max="1" width="22.625" style="344" customWidth="1"/>
    <col min="2" max="20" width="8.625" style="344" customWidth="1"/>
    <col min="21" max="256" width="9" style="344"/>
    <col min="257" max="257" width="22.625" style="344" customWidth="1"/>
    <col min="258" max="276" width="8.625" style="344" customWidth="1"/>
    <col min="277" max="512" width="9" style="344"/>
    <col min="513" max="513" width="22.625" style="344" customWidth="1"/>
    <col min="514" max="532" width="8.625" style="344" customWidth="1"/>
    <col min="533" max="768" width="9" style="344"/>
    <col min="769" max="769" width="22.625" style="344" customWidth="1"/>
    <col min="770" max="788" width="8.625" style="344" customWidth="1"/>
    <col min="789" max="1024" width="9" style="344"/>
    <col min="1025" max="1025" width="22.625" style="344" customWidth="1"/>
    <col min="1026" max="1044" width="8.625" style="344" customWidth="1"/>
    <col min="1045" max="1280" width="9" style="344"/>
    <col min="1281" max="1281" width="22.625" style="344" customWidth="1"/>
    <col min="1282" max="1300" width="8.625" style="344" customWidth="1"/>
    <col min="1301" max="1536" width="9" style="344"/>
    <col min="1537" max="1537" width="22.625" style="344" customWidth="1"/>
    <col min="1538" max="1556" width="8.625" style="344" customWidth="1"/>
    <col min="1557" max="1792" width="9" style="344"/>
    <col min="1793" max="1793" width="22.625" style="344" customWidth="1"/>
    <col min="1794" max="1812" width="8.625" style="344" customWidth="1"/>
    <col min="1813" max="2048" width="9" style="344"/>
    <col min="2049" max="2049" width="22.625" style="344" customWidth="1"/>
    <col min="2050" max="2068" width="8.625" style="344" customWidth="1"/>
    <col min="2069" max="2304" width="9" style="344"/>
    <col min="2305" max="2305" width="22.625" style="344" customWidth="1"/>
    <col min="2306" max="2324" width="8.625" style="344" customWidth="1"/>
    <col min="2325" max="2560" width="9" style="344"/>
    <col min="2561" max="2561" width="22.625" style="344" customWidth="1"/>
    <col min="2562" max="2580" width="8.625" style="344" customWidth="1"/>
    <col min="2581" max="2816" width="9" style="344"/>
    <col min="2817" max="2817" width="22.625" style="344" customWidth="1"/>
    <col min="2818" max="2836" width="8.625" style="344" customWidth="1"/>
    <col min="2837" max="3072" width="9" style="344"/>
    <col min="3073" max="3073" width="22.625" style="344" customWidth="1"/>
    <col min="3074" max="3092" width="8.625" style="344" customWidth="1"/>
    <col min="3093" max="3328" width="9" style="344"/>
    <col min="3329" max="3329" width="22.625" style="344" customWidth="1"/>
    <col min="3330" max="3348" width="8.625" style="344" customWidth="1"/>
    <col min="3349" max="3584" width="9" style="344"/>
    <col min="3585" max="3585" width="22.625" style="344" customWidth="1"/>
    <col min="3586" max="3604" width="8.625" style="344" customWidth="1"/>
    <col min="3605" max="3840" width="9" style="344"/>
    <col min="3841" max="3841" width="22.625" style="344" customWidth="1"/>
    <col min="3842" max="3860" width="8.625" style="344" customWidth="1"/>
    <col min="3861" max="4096" width="9" style="344"/>
    <col min="4097" max="4097" width="22.625" style="344" customWidth="1"/>
    <col min="4098" max="4116" width="8.625" style="344" customWidth="1"/>
    <col min="4117" max="4352" width="9" style="344"/>
    <col min="4353" max="4353" width="22.625" style="344" customWidth="1"/>
    <col min="4354" max="4372" width="8.625" style="344" customWidth="1"/>
    <col min="4373" max="4608" width="9" style="344"/>
    <col min="4609" max="4609" width="22.625" style="344" customWidth="1"/>
    <col min="4610" max="4628" width="8.625" style="344" customWidth="1"/>
    <col min="4629" max="4864" width="9" style="344"/>
    <col min="4865" max="4865" width="22.625" style="344" customWidth="1"/>
    <col min="4866" max="4884" width="8.625" style="344" customWidth="1"/>
    <col min="4885" max="5120" width="9" style="344"/>
    <col min="5121" max="5121" width="22.625" style="344" customWidth="1"/>
    <col min="5122" max="5140" width="8.625" style="344" customWidth="1"/>
    <col min="5141" max="5376" width="9" style="344"/>
    <col min="5377" max="5377" width="22.625" style="344" customWidth="1"/>
    <col min="5378" max="5396" width="8.625" style="344" customWidth="1"/>
    <col min="5397" max="5632" width="9" style="344"/>
    <col min="5633" max="5633" width="22.625" style="344" customWidth="1"/>
    <col min="5634" max="5652" width="8.625" style="344" customWidth="1"/>
    <col min="5653" max="5888" width="9" style="344"/>
    <col min="5889" max="5889" width="22.625" style="344" customWidth="1"/>
    <col min="5890" max="5908" width="8.625" style="344" customWidth="1"/>
    <col min="5909" max="6144" width="9" style="344"/>
    <col min="6145" max="6145" width="22.625" style="344" customWidth="1"/>
    <col min="6146" max="6164" width="8.625" style="344" customWidth="1"/>
    <col min="6165" max="6400" width="9" style="344"/>
    <col min="6401" max="6401" width="22.625" style="344" customWidth="1"/>
    <col min="6402" max="6420" width="8.625" style="344" customWidth="1"/>
    <col min="6421" max="6656" width="9" style="344"/>
    <col min="6657" max="6657" width="22.625" style="344" customWidth="1"/>
    <col min="6658" max="6676" width="8.625" style="344" customWidth="1"/>
    <col min="6677" max="6912" width="9" style="344"/>
    <col min="6913" max="6913" width="22.625" style="344" customWidth="1"/>
    <col min="6914" max="6932" width="8.625" style="344" customWidth="1"/>
    <col min="6933" max="7168" width="9" style="344"/>
    <col min="7169" max="7169" width="22.625" style="344" customWidth="1"/>
    <col min="7170" max="7188" width="8.625" style="344" customWidth="1"/>
    <col min="7189" max="7424" width="9" style="344"/>
    <col min="7425" max="7425" width="22.625" style="344" customWidth="1"/>
    <col min="7426" max="7444" width="8.625" style="344" customWidth="1"/>
    <col min="7445" max="7680" width="9" style="344"/>
    <col min="7681" max="7681" width="22.625" style="344" customWidth="1"/>
    <col min="7682" max="7700" width="8.625" style="344" customWidth="1"/>
    <col min="7701" max="7936" width="9" style="344"/>
    <col min="7937" max="7937" width="22.625" style="344" customWidth="1"/>
    <col min="7938" max="7956" width="8.625" style="344" customWidth="1"/>
    <col min="7957" max="8192" width="9" style="344"/>
    <col min="8193" max="8193" width="22.625" style="344" customWidth="1"/>
    <col min="8194" max="8212" width="8.625" style="344" customWidth="1"/>
    <col min="8213" max="8448" width="9" style="344"/>
    <col min="8449" max="8449" width="22.625" style="344" customWidth="1"/>
    <col min="8450" max="8468" width="8.625" style="344" customWidth="1"/>
    <col min="8469" max="8704" width="9" style="344"/>
    <col min="8705" max="8705" width="22.625" style="344" customWidth="1"/>
    <col min="8706" max="8724" width="8.625" style="344" customWidth="1"/>
    <col min="8725" max="8960" width="9" style="344"/>
    <col min="8961" max="8961" width="22.625" style="344" customWidth="1"/>
    <col min="8962" max="8980" width="8.625" style="344" customWidth="1"/>
    <col min="8981" max="9216" width="9" style="344"/>
    <col min="9217" max="9217" width="22.625" style="344" customWidth="1"/>
    <col min="9218" max="9236" width="8.625" style="344" customWidth="1"/>
    <col min="9237" max="9472" width="9" style="344"/>
    <col min="9473" max="9473" width="22.625" style="344" customWidth="1"/>
    <col min="9474" max="9492" width="8.625" style="344" customWidth="1"/>
    <col min="9493" max="9728" width="9" style="344"/>
    <col min="9729" max="9729" width="22.625" style="344" customWidth="1"/>
    <col min="9730" max="9748" width="8.625" style="344" customWidth="1"/>
    <col min="9749" max="9984" width="9" style="344"/>
    <col min="9985" max="9985" width="22.625" style="344" customWidth="1"/>
    <col min="9986" max="10004" width="8.625" style="344" customWidth="1"/>
    <col min="10005" max="10240" width="9" style="344"/>
    <col min="10241" max="10241" width="22.625" style="344" customWidth="1"/>
    <col min="10242" max="10260" width="8.625" style="344" customWidth="1"/>
    <col min="10261" max="10496" width="9" style="344"/>
    <col min="10497" max="10497" width="22.625" style="344" customWidth="1"/>
    <col min="10498" max="10516" width="8.625" style="344" customWidth="1"/>
    <col min="10517" max="10752" width="9" style="344"/>
    <col min="10753" max="10753" width="22.625" style="344" customWidth="1"/>
    <col min="10754" max="10772" width="8.625" style="344" customWidth="1"/>
    <col min="10773" max="11008" width="9" style="344"/>
    <col min="11009" max="11009" width="22.625" style="344" customWidth="1"/>
    <col min="11010" max="11028" width="8.625" style="344" customWidth="1"/>
    <col min="11029" max="11264" width="9" style="344"/>
    <col min="11265" max="11265" width="22.625" style="344" customWidth="1"/>
    <col min="11266" max="11284" width="8.625" style="344" customWidth="1"/>
    <col min="11285" max="11520" width="9" style="344"/>
    <col min="11521" max="11521" width="22.625" style="344" customWidth="1"/>
    <col min="11522" max="11540" width="8.625" style="344" customWidth="1"/>
    <col min="11541" max="11776" width="9" style="344"/>
    <col min="11777" max="11777" width="22.625" style="344" customWidth="1"/>
    <col min="11778" max="11796" width="8.625" style="344" customWidth="1"/>
    <col min="11797" max="12032" width="9" style="344"/>
    <col min="12033" max="12033" width="22.625" style="344" customWidth="1"/>
    <col min="12034" max="12052" width="8.625" style="344" customWidth="1"/>
    <col min="12053" max="12288" width="9" style="344"/>
    <col min="12289" max="12289" width="22.625" style="344" customWidth="1"/>
    <col min="12290" max="12308" width="8.625" style="344" customWidth="1"/>
    <col min="12309" max="12544" width="9" style="344"/>
    <col min="12545" max="12545" width="22.625" style="344" customWidth="1"/>
    <col min="12546" max="12564" width="8.625" style="344" customWidth="1"/>
    <col min="12565" max="12800" width="9" style="344"/>
    <col min="12801" max="12801" width="22.625" style="344" customWidth="1"/>
    <col min="12802" max="12820" width="8.625" style="344" customWidth="1"/>
    <col min="12821" max="13056" width="9" style="344"/>
    <col min="13057" max="13057" width="22.625" style="344" customWidth="1"/>
    <col min="13058" max="13076" width="8.625" style="344" customWidth="1"/>
    <col min="13077" max="13312" width="9" style="344"/>
    <col min="13313" max="13313" width="22.625" style="344" customWidth="1"/>
    <col min="13314" max="13332" width="8.625" style="344" customWidth="1"/>
    <col min="13333" max="13568" width="9" style="344"/>
    <col min="13569" max="13569" width="22.625" style="344" customWidth="1"/>
    <col min="13570" max="13588" width="8.625" style="344" customWidth="1"/>
    <col min="13589" max="13824" width="9" style="344"/>
    <col min="13825" max="13825" width="22.625" style="344" customWidth="1"/>
    <col min="13826" max="13844" width="8.625" style="344" customWidth="1"/>
    <col min="13845" max="14080" width="9" style="344"/>
    <col min="14081" max="14081" width="22.625" style="344" customWidth="1"/>
    <col min="14082" max="14100" width="8.625" style="344" customWidth="1"/>
    <col min="14101" max="14336" width="9" style="344"/>
    <col min="14337" max="14337" width="22.625" style="344" customWidth="1"/>
    <col min="14338" max="14356" width="8.625" style="344" customWidth="1"/>
    <col min="14357" max="14592" width="9" style="344"/>
    <col min="14593" max="14593" width="22.625" style="344" customWidth="1"/>
    <col min="14594" max="14612" width="8.625" style="344" customWidth="1"/>
    <col min="14613" max="14848" width="9" style="344"/>
    <col min="14849" max="14849" width="22.625" style="344" customWidth="1"/>
    <col min="14850" max="14868" width="8.625" style="344" customWidth="1"/>
    <col min="14869" max="15104" width="9" style="344"/>
    <col min="15105" max="15105" width="22.625" style="344" customWidth="1"/>
    <col min="15106" max="15124" width="8.625" style="344" customWidth="1"/>
    <col min="15125" max="15360" width="9" style="344"/>
    <col min="15361" max="15361" width="22.625" style="344" customWidth="1"/>
    <col min="15362" max="15380" width="8.625" style="344" customWidth="1"/>
    <col min="15381" max="15616" width="9" style="344"/>
    <col min="15617" max="15617" width="22.625" style="344" customWidth="1"/>
    <col min="15618" max="15636" width="8.625" style="344" customWidth="1"/>
    <col min="15637" max="15872" width="9" style="344"/>
    <col min="15873" max="15873" width="22.625" style="344" customWidth="1"/>
    <col min="15874" max="15892" width="8.625" style="344" customWidth="1"/>
    <col min="15893" max="16128" width="9" style="344"/>
    <col min="16129" max="16129" width="22.625" style="344" customWidth="1"/>
    <col min="16130" max="16148" width="8.625" style="344" customWidth="1"/>
    <col min="16149" max="16384" width="9" style="344"/>
  </cols>
  <sheetData>
    <row r="1" spans="1:23" ht="24" customHeight="1" x14ac:dyDescent="0.15">
      <c r="A1" s="364" t="s">
        <v>281</v>
      </c>
    </row>
    <row r="2" spans="1:23" ht="9" customHeight="1" x14ac:dyDescent="0.15"/>
    <row r="3" spans="1:23" x14ac:dyDescent="0.15">
      <c r="A3" s="345" t="s">
        <v>280</v>
      </c>
      <c r="B3" s="346"/>
      <c r="C3" s="346"/>
      <c r="D3" s="346"/>
      <c r="K3" s="346"/>
      <c r="L3" s="346"/>
      <c r="M3" s="346"/>
      <c r="N3" s="346"/>
      <c r="O3" s="346"/>
      <c r="Q3" s="346" t="s">
        <v>279</v>
      </c>
      <c r="R3" s="346"/>
    </row>
    <row r="4" spans="1:23" ht="6" customHeight="1" x14ac:dyDescent="0.15">
      <c r="A4" s="347"/>
      <c r="T4" s="348"/>
    </row>
    <row r="5" spans="1:23" s="352" customFormat="1" ht="17.25" customHeight="1" x14ac:dyDescent="0.4">
      <c r="A5" s="349" t="s">
        <v>278</v>
      </c>
      <c r="B5" s="350" t="s">
        <v>277</v>
      </c>
      <c r="C5" s="350" t="s">
        <v>276</v>
      </c>
      <c r="D5" s="350" t="s">
        <v>275</v>
      </c>
      <c r="E5" s="350" t="s">
        <v>274</v>
      </c>
      <c r="F5" s="350" t="s">
        <v>273</v>
      </c>
      <c r="G5" s="350" t="s">
        <v>272</v>
      </c>
      <c r="H5" s="350" t="s">
        <v>271</v>
      </c>
      <c r="I5" s="350" t="s">
        <v>270</v>
      </c>
      <c r="J5" s="350" t="s">
        <v>269</v>
      </c>
      <c r="K5" s="350" t="s">
        <v>96</v>
      </c>
      <c r="L5" s="351" t="s">
        <v>268</v>
      </c>
      <c r="M5" s="351" t="s">
        <v>267</v>
      </c>
      <c r="N5" s="351" t="s">
        <v>266</v>
      </c>
      <c r="O5" s="351" t="s">
        <v>265</v>
      </c>
      <c r="P5" s="351" t="s">
        <v>33</v>
      </c>
      <c r="Q5" s="351" t="s">
        <v>264</v>
      </c>
      <c r="R5" s="351" t="s">
        <v>263</v>
      </c>
      <c r="S5" s="351" t="s">
        <v>262</v>
      </c>
      <c r="T5" s="351" t="s">
        <v>261</v>
      </c>
      <c r="U5" s="351" t="s">
        <v>304</v>
      </c>
      <c r="V5" s="351" t="s">
        <v>342</v>
      </c>
      <c r="W5" s="351" t="s">
        <v>343</v>
      </c>
    </row>
    <row r="6" spans="1:23" ht="13.5" customHeight="1" x14ac:dyDescent="0.15">
      <c r="A6" s="353"/>
      <c r="B6" s="354"/>
      <c r="C6" s="354"/>
      <c r="D6" s="354"/>
      <c r="E6" s="354"/>
      <c r="F6" s="354"/>
      <c r="G6" s="354"/>
      <c r="H6" s="354"/>
      <c r="I6" s="354"/>
      <c r="J6" s="81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5"/>
    </row>
    <row r="7" spans="1:23" ht="13.5" customHeight="1" x14ac:dyDescent="0.15">
      <c r="A7" s="356" t="s">
        <v>260</v>
      </c>
      <c r="B7" s="137">
        <v>77966</v>
      </c>
      <c r="C7" s="137">
        <v>74416</v>
      </c>
      <c r="D7" s="137">
        <f>SUM(D9+D14)</f>
        <v>71001</v>
      </c>
      <c r="E7" s="81">
        <v>66827</v>
      </c>
      <c r="F7" s="137">
        <v>55797</v>
      </c>
      <c r="G7" s="357">
        <f>G9+G14</f>
        <v>51792</v>
      </c>
      <c r="H7" s="137">
        <f>H9+H14</f>
        <v>49521</v>
      </c>
      <c r="I7" s="81">
        <v>49948</v>
      </c>
      <c r="J7" s="81">
        <v>51189</v>
      </c>
      <c r="K7" s="81">
        <v>46396</v>
      </c>
      <c r="L7" s="358">
        <v>45850</v>
      </c>
      <c r="M7" s="358">
        <v>41764</v>
      </c>
      <c r="N7" s="358">
        <v>41619</v>
      </c>
      <c r="O7" s="358">
        <v>41135</v>
      </c>
      <c r="P7" s="137">
        <v>38375</v>
      </c>
      <c r="Q7" s="137">
        <v>37234</v>
      </c>
      <c r="R7" s="137">
        <v>36463</v>
      </c>
      <c r="S7" s="137">
        <v>35563</v>
      </c>
      <c r="T7" s="137">
        <v>32927</v>
      </c>
      <c r="U7" s="137">
        <v>32559</v>
      </c>
      <c r="V7" s="137">
        <v>31103</v>
      </c>
      <c r="W7" s="359">
        <v>31140</v>
      </c>
    </row>
    <row r="8" spans="1:23" ht="13.5" customHeight="1" x14ac:dyDescent="0.15">
      <c r="A8" s="356"/>
      <c r="B8" s="354"/>
      <c r="C8" s="354"/>
      <c r="D8" s="354"/>
      <c r="E8" s="81"/>
      <c r="F8" s="137"/>
      <c r="G8" s="354"/>
      <c r="H8" s="137"/>
      <c r="I8" s="81"/>
      <c r="J8" s="81"/>
      <c r="K8" s="81"/>
      <c r="L8" s="358"/>
      <c r="M8" s="358"/>
      <c r="N8" s="358"/>
      <c r="O8" s="358"/>
      <c r="P8" s="137"/>
      <c r="Q8" s="137"/>
      <c r="R8" s="137"/>
      <c r="S8" s="354"/>
      <c r="T8" s="354"/>
      <c r="U8" s="354"/>
      <c r="V8" s="354"/>
      <c r="W8" s="356"/>
    </row>
    <row r="9" spans="1:23" ht="13.5" customHeight="1" x14ac:dyDescent="0.15">
      <c r="A9" s="356" t="s">
        <v>259</v>
      </c>
      <c r="B9" s="137">
        <v>65773</v>
      </c>
      <c r="C9" s="137">
        <v>62876</v>
      </c>
      <c r="D9" s="137">
        <f>SUM(D10:D12)</f>
        <v>60130</v>
      </c>
      <c r="E9" s="81">
        <v>56342</v>
      </c>
      <c r="F9" s="137">
        <v>45922</v>
      </c>
      <c r="G9" s="137">
        <f>SUM(G10:G12)</f>
        <v>42593</v>
      </c>
      <c r="H9" s="137">
        <f>SUM(H10:H12)</f>
        <v>40615</v>
      </c>
      <c r="I9" s="81">
        <v>41677</v>
      </c>
      <c r="J9" s="81">
        <v>43023</v>
      </c>
      <c r="K9" s="81">
        <v>38709</v>
      </c>
      <c r="L9" s="358">
        <v>37772</v>
      </c>
      <c r="M9" s="358">
        <v>33611</v>
      </c>
      <c r="N9" s="358">
        <v>34830</v>
      </c>
      <c r="O9" s="358">
        <v>34780</v>
      </c>
      <c r="P9" s="137">
        <v>32733</v>
      </c>
      <c r="Q9" s="137">
        <v>32028</v>
      </c>
      <c r="R9" s="137">
        <v>31576</v>
      </c>
      <c r="S9" s="137">
        <v>30811</v>
      </c>
      <c r="T9" s="137">
        <v>28474</v>
      </c>
      <c r="U9" s="137">
        <v>28563</v>
      </c>
      <c r="V9" s="137">
        <v>27258</v>
      </c>
      <c r="W9" s="359">
        <v>27570</v>
      </c>
    </row>
    <row r="10" spans="1:23" ht="13.5" customHeight="1" x14ac:dyDescent="0.15">
      <c r="A10" s="356" t="s">
        <v>258</v>
      </c>
      <c r="B10" s="137">
        <v>35751</v>
      </c>
      <c r="C10" s="137">
        <v>34234</v>
      </c>
      <c r="D10" s="137">
        <v>32459</v>
      </c>
      <c r="E10" s="81">
        <v>31444</v>
      </c>
      <c r="F10" s="137">
        <v>28222</v>
      </c>
      <c r="G10" s="137">
        <v>27100</v>
      </c>
      <c r="H10" s="137">
        <v>26661</v>
      </c>
      <c r="I10" s="81">
        <v>26892</v>
      </c>
      <c r="J10" s="81">
        <v>26400</v>
      </c>
      <c r="K10" s="81">
        <v>23867</v>
      </c>
      <c r="L10" s="358">
        <v>24648</v>
      </c>
      <c r="M10" s="358">
        <v>21255</v>
      </c>
      <c r="N10" s="358">
        <v>22802</v>
      </c>
      <c r="O10" s="358">
        <v>23630</v>
      </c>
      <c r="P10" s="137">
        <v>22460</v>
      </c>
      <c r="Q10" s="137">
        <v>21853</v>
      </c>
      <c r="R10" s="137">
        <v>21471</v>
      </c>
      <c r="S10" s="137">
        <v>21379</v>
      </c>
      <c r="T10" s="137">
        <v>19742</v>
      </c>
      <c r="U10" s="137">
        <v>19689</v>
      </c>
      <c r="V10" s="137">
        <v>19309</v>
      </c>
      <c r="W10" s="359">
        <v>19772</v>
      </c>
    </row>
    <row r="11" spans="1:23" ht="13.5" customHeight="1" x14ac:dyDescent="0.15">
      <c r="A11" s="356" t="s">
        <v>257</v>
      </c>
      <c r="B11" s="137">
        <v>27081</v>
      </c>
      <c r="C11" s="137">
        <v>25673</v>
      </c>
      <c r="D11" s="137">
        <v>24778</v>
      </c>
      <c r="E11" s="81">
        <v>22074</v>
      </c>
      <c r="F11" s="137">
        <v>15784</v>
      </c>
      <c r="G11" s="137">
        <v>13847</v>
      </c>
      <c r="H11" s="137">
        <v>12450</v>
      </c>
      <c r="I11" s="81">
        <v>13343</v>
      </c>
      <c r="J11" s="81">
        <v>15223</v>
      </c>
      <c r="K11" s="81">
        <v>13542</v>
      </c>
      <c r="L11" s="358">
        <v>12038</v>
      </c>
      <c r="M11" s="358">
        <v>11251</v>
      </c>
      <c r="N11" s="358">
        <v>11013</v>
      </c>
      <c r="O11" s="358">
        <v>10145</v>
      </c>
      <c r="P11" s="137">
        <v>9251</v>
      </c>
      <c r="Q11" s="137">
        <v>9160</v>
      </c>
      <c r="R11" s="137">
        <v>9158</v>
      </c>
      <c r="S11" s="137">
        <v>8506</v>
      </c>
      <c r="T11" s="137">
        <v>7912</v>
      </c>
      <c r="U11" s="137">
        <v>8102</v>
      </c>
      <c r="V11" s="137">
        <v>7213</v>
      </c>
      <c r="W11" s="359">
        <v>7107</v>
      </c>
    </row>
    <row r="12" spans="1:23" ht="13.5" customHeight="1" x14ac:dyDescent="0.15">
      <c r="A12" s="356" t="s">
        <v>256</v>
      </c>
      <c r="B12" s="137">
        <v>2941</v>
      </c>
      <c r="C12" s="137">
        <v>2968</v>
      </c>
      <c r="D12" s="137">
        <v>2893</v>
      </c>
      <c r="E12" s="81">
        <v>2824</v>
      </c>
      <c r="F12" s="137">
        <v>1916</v>
      </c>
      <c r="G12" s="137">
        <v>1646</v>
      </c>
      <c r="H12" s="137">
        <v>1504</v>
      </c>
      <c r="I12" s="81">
        <v>1442</v>
      </c>
      <c r="J12" s="81">
        <v>1400</v>
      </c>
      <c r="K12" s="81">
        <v>1300</v>
      </c>
      <c r="L12" s="358">
        <v>1086</v>
      </c>
      <c r="M12" s="358">
        <v>1105</v>
      </c>
      <c r="N12" s="358">
        <v>1015</v>
      </c>
      <c r="O12" s="358">
        <v>1005</v>
      </c>
      <c r="P12" s="137">
        <v>1022</v>
      </c>
      <c r="Q12" s="137">
        <v>1015</v>
      </c>
      <c r="R12" s="137">
        <v>947</v>
      </c>
      <c r="S12" s="137">
        <v>927</v>
      </c>
      <c r="T12" s="137">
        <v>820</v>
      </c>
      <c r="U12" s="137">
        <v>772</v>
      </c>
      <c r="V12" s="137">
        <v>736</v>
      </c>
      <c r="W12" s="359">
        <v>691</v>
      </c>
    </row>
    <row r="13" spans="1:23" ht="13.5" customHeight="1" x14ac:dyDescent="0.15">
      <c r="A13" s="356"/>
      <c r="B13" s="354"/>
      <c r="C13" s="354"/>
      <c r="D13" s="354"/>
      <c r="E13" s="81"/>
      <c r="F13" s="137"/>
      <c r="G13" s="354"/>
      <c r="H13" s="137"/>
      <c r="I13" s="81"/>
      <c r="J13" s="81"/>
      <c r="K13" s="81"/>
      <c r="L13" s="358"/>
      <c r="M13" s="358"/>
      <c r="N13" s="358"/>
      <c r="O13" s="358"/>
      <c r="P13" s="137"/>
      <c r="Q13" s="137"/>
      <c r="R13" s="137"/>
      <c r="S13" s="354"/>
      <c r="T13" s="354"/>
      <c r="U13" s="354"/>
      <c r="V13" s="354"/>
      <c r="W13" s="356"/>
    </row>
    <row r="14" spans="1:23" ht="13.5" customHeight="1" x14ac:dyDescent="0.15">
      <c r="A14" s="356" t="s">
        <v>255</v>
      </c>
      <c r="B14" s="137">
        <v>12192</v>
      </c>
      <c r="C14" s="137">
        <v>11540</v>
      </c>
      <c r="D14" s="137">
        <f>SUM(D15:D17)</f>
        <v>10871</v>
      </c>
      <c r="E14" s="81">
        <v>10485</v>
      </c>
      <c r="F14" s="137">
        <v>9875</v>
      </c>
      <c r="G14" s="137">
        <f>SUM(G15:G17)</f>
        <v>9199</v>
      </c>
      <c r="H14" s="137">
        <f>SUM(H15:H17)</f>
        <v>8906</v>
      </c>
      <c r="I14" s="81">
        <v>8271</v>
      </c>
      <c r="J14" s="81">
        <v>8166</v>
      </c>
      <c r="K14" s="81">
        <v>7687</v>
      </c>
      <c r="L14" s="358">
        <v>8078</v>
      </c>
      <c r="M14" s="358">
        <v>8153</v>
      </c>
      <c r="N14" s="358">
        <v>6789</v>
      </c>
      <c r="O14" s="358">
        <v>6355</v>
      </c>
      <c r="P14" s="137">
        <v>5641</v>
      </c>
      <c r="Q14" s="137">
        <v>5205</v>
      </c>
      <c r="R14" s="137">
        <v>4887</v>
      </c>
      <c r="S14" s="137">
        <v>4752</v>
      </c>
      <c r="T14" s="137">
        <v>4453</v>
      </c>
      <c r="U14" s="137">
        <v>3996</v>
      </c>
      <c r="V14" s="137">
        <v>3845</v>
      </c>
      <c r="W14" s="359">
        <v>3570</v>
      </c>
    </row>
    <row r="15" spans="1:23" ht="13.5" customHeight="1" x14ac:dyDescent="0.15">
      <c r="A15" s="356" t="s">
        <v>254</v>
      </c>
      <c r="B15" s="137">
        <v>4786</v>
      </c>
      <c r="C15" s="137">
        <v>4300</v>
      </c>
      <c r="D15" s="137">
        <v>4234</v>
      </c>
      <c r="E15" s="81">
        <v>4003</v>
      </c>
      <c r="F15" s="137">
        <v>3973</v>
      </c>
      <c r="G15" s="137">
        <v>3719</v>
      </c>
      <c r="H15" s="137">
        <v>3602</v>
      </c>
      <c r="I15" s="81">
        <v>3457</v>
      </c>
      <c r="J15" s="81">
        <v>3552</v>
      </c>
      <c r="K15" s="81">
        <v>3272</v>
      </c>
      <c r="L15" s="358">
        <v>3467</v>
      </c>
      <c r="M15" s="358">
        <v>3382</v>
      </c>
      <c r="N15" s="358">
        <v>2796</v>
      </c>
      <c r="O15" s="358">
        <v>2774</v>
      </c>
      <c r="P15" s="137">
        <v>2328</v>
      </c>
      <c r="Q15" s="137">
        <v>2086</v>
      </c>
      <c r="R15" s="137">
        <v>1940</v>
      </c>
      <c r="S15" s="137">
        <v>1864</v>
      </c>
      <c r="T15" s="137">
        <v>1807</v>
      </c>
      <c r="U15" s="137">
        <v>1517</v>
      </c>
      <c r="V15" s="137">
        <v>1437</v>
      </c>
      <c r="W15" s="359">
        <v>1190</v>
      </c>
    </row>
    <row r="16" spans="1:23" ht="13.5" customHeight="1" x14ac:dyDescent="0.15">
      <c r="A16" s="356" t="s">
        <v>253</v>
      </c>
      <c r="B16" s="137">
        <v>1965</v>
      </c>
      <c r="C16" s="137">
        <v>1851</v>
      </c>
      <c r="D16" s="137">
        <v>1616</v>
      </c>
      <c r="E16" s="81">
        <v>1612</v>
      </c>
      <c r="F16" s="137">
        <v>1516</v>
      </c>
      <c r="G16" s="137">
        <v>1403</v>
      </c>
      <c r="H16" s="137">
        <v>1358</v>
      </c>
      <c r="I16" s="81">
        <v>1158</v>
      </c>
      <c r="J16" s="81">
        <v>1158</v>
      </c>
      <c r="K16" s="81">
        <v>1107</v>
      </c>
      <c r="L16" s="358">
        <v>1147</v>
      </c>
      <c r="M16" s="358">
        <v>1148</v>
      </c>
      <c r="N16" s="358">
        <v>1016</v>
      </c>
      <c r="O16" s="358">
        <v>814</v>
      </c>
      <c r="P16" s="137">
        <v>682</v>
      </c>
      <c r="Q16" s="137">
        <v>679</v>
      </c>
      <c r="R16" s="137">
        <v>646</v>
      </c>
      <c r="S16" s="137">
        <v>609</v>
      </c>
      <c r="T16" s="137">
        <v>565</v>
      </c>
      <c r="U16" s="137">
        <v>553</v>
      </c>
      <c r="V16" s="137">
        <v>610</v>
      </c>
      <c r="W16" s="359">
        <v>601</v>
      </c>
    </row>
    <row r="17" spans="1:23" ht="13.5" customHeight="1" x14ac:dyDescent="0.15">
      <c r="A17" s="356" t="s">
        <v>252</v>
      </c>
      <c r="B17" s="137">
        <v>5442</v>
      </c>
      <c r="C17" s="137">
        <v>5390</v>
      </c>
      <c r="D17" s="137">
        <v>5021</v>
      </c>
      <c r="E17" s="81">
        <v>4870</v>
      </c>
      <c r="F17" s="137">
        <v>4386</v>
      </c>
      <c r="G17" s="137">
        <v>4077</v>
      </c>
      <c r="H17" s="137">
        <v>3946</v>
      </c>
      <c r="I17" s="81">
        <v>3655</v>
      </c>
      <c r="J17" s="81">
        <v>3456</v>
      </c>
      <c r="K17" s="81">
        <v>3309</v>
      </c>
      <c r="L17" s="358">
        <v>3463</v>
      </c>
      <c r="M17" s="358">
        <v>3624</v>
      </c>
      <c r="N17" s="358">
        <v>2977</v>
      </c>
      <c r="O17" s="358">
        <v>2767</v>
      </c>
      <c r="P17" s="137">
        <v>2631</v>
      </c>
      <c r="Q17" s="137">
        <v>2441</v>
      </c>
      <c r="R17" s="137">
        <v>2301</v>
      </c>
      <c r="S17" s="137">
        <v>2278</v>
      </c>
      <c r="T17" s="137">
        <v>2080</v>
      </c>
      <c r="U17" s="137">
        <v>1926</v>
      </c>
      <c r="V17" s="137">
        <v>1798</v>
      </c>
      <c r="W17" s="359">
        <v>1780</v>
      </c>
    </row>
    <row r="18" spans="1:23" ht="13.5" customHeight="1" x14ac:dyDescent="0.15">
      <c r="A18" s="360"/>
      <c r="B18" s="348"/>
      <c r="C18" s="348"/>
      <c r="D18" s="348"/>
      <c r="E18" s="348"/>
      <c r="F18" s="348"/>
      <c r="G18" s="348"/>
      <c r="H18" s="348"/>
      <c r="I18" s="348"/>
      <c r="J18" s="136"/>
      <c r="K18" s="354"/>
      <c r="L18" s="348"/>
      <c r="M18" s="348"/>
      <c r="N18" s="348"/>
      <c r="O18" s="348"/>
      <c r="P18" s="348"/>
      <c r="Q18" s="361"/>
      <c r="R18" s="348"/>
      <c r="S18" s="348"/>
      <c r="T18" s="348"/>
      <c r="U18" s="348"/>
      <c r="V18" s="348"/>
      <c r="W18" s="362"/>
    </row>
    <row r="19" spans="1:23" ht="15" customHeight="1" x14ac:dyDescent="0.15">
      <c r="A19" s="354" t="s">
        <v>251</v>
      </c>
      <c r="K19" s="363"/>
    </row>
    <row r="20" spans="1:23" x14ac:dyDescent="0.15">
      <c r="A20" s="354" t="s">
        <v>250</v>
      </c>
      <c r="B20" s="354"/>
      <c r="C20" s="354"/>
      <c r="D20" s="354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6"/>
  <sheetViews>
    <sheetView zoomScaleNormal="100" workbookViewId="0">
      <selection activeCell="H21" sqref="H21"/>
    </sheetView>
  </sheetViews>
  <sheetFormatPr defaultRowHeight="13.5" x14ac:dyDescent="0.15"/>
  <cols>
    <col min="1" max="1" width="6.625" style="385" customWidth="1"/>
    <col min="2" max="2" width="4.625" style="344" customWidth="1"/>
    <col min="3" max="7" width="10.625" style="344" customWidth="1"/>
    <col min="8" max="8" width="13.875" style="344" customWidth="1"/>
    <col min="9" max="9" width="9" style="344"/>
    <col min="10" max="10" width="13.75" style="344" customWidth="1"/>
    <col min="11" max="11" width="7.75" style="344" customWidth="1"/>
    <col min="12" max="25" width="7.625" style="344" customWidth="1"/>
    <col min="26" max="256" width="9" style="344"/>
    <col min="257" max="257" width="6.625" style="344" customWidth="1"/>
    <col min="258" max="258" width="4.625" style="344" customWidth="1"/>
    <col min="259" max="263" width="10.625" style="344" customWidth="1"/>
    <col min="264" max="264" width="13.875" style="344" customWidth="1"/>
    <col min="265" max="265" width="9" style="344"/>
    <col min="266" max="266" width="13.75" style="344" customWidth="1"/>
    <col min="267" max="267" width="7.75" style="344" customWidth="1"/>
    <col min="268" max="281" width="7.625" style="344" customWidth="1"/>
    <col min="282" max="512" width="9" style="344"/>
    <col min="513" max="513" width="6.625" style="344" customWidth="1"/>
    <col min="514" max="514" width="4.625" style="344" customWidth="1"/>
    <col min="515" max="519" width="10.625" style="344" customWidth="1"/>
    <col min="520" max="520" width="13.875" style="344" customWidth="1"/>
    <col min="521" max="521" width="9" style="344"/>
    <col min="522" max="522" width="13.75" style="344" customWidth="1"/>
    <col min="523" max="523" width="7.75" style="344" customWidth="1"/>
    <col min="524" max="537" width="7.625" style="344" customWidth="1"/>
    <col min="538" max="768" width="9" style="344"/>
    <col min="769" max="769" width="6.625" style="344" customWidth="1"/>
    <col min="770" max="770" width="4.625" style="344" customWidth="1"/>
    <col min="771" max="775" width="10.625" style="344" customWidth="1"/>
    <col min="776" max="776" width="13.875" style="344" customWidth="1"/>
    <col min="777" max="777" width="9" style="344"/>
    <col min="778" max="778" width="13.75" style="344" customWidth="1"/>
    <col min="779" max="779" width="7.75" style="344" customWidth="1"/>
    <col min="780" max="793" width="7.625" style="344" customWidth="1"/>
    <col min="794" max="1024" width="9" style="344"/>
    <col min="1025" max="1025" width="6.625" style="344" customWidth="1"/>
    <col min="1026" max="1026" width="4.625" style="344" customWidth="1"/>
    <col min="1027" max="1031" width="10.625" style="344" customWidth="1"/>
    <col min="1032" max="1032" width="13.875" style="344" customWidth="1"/>
    <col min="1033" max="1033" width="9" style="344"/>
    <col min="1034" max="1034" width="13.75" style="344" customWidth="1"/>
    <col min="1035" max="1035" width="7.75" style="344" customWidth="1"/>
    <col min="1036" max="1049" width="7.625" style="344" customWidth="1"/>
    <col min="1050" max="1280" width="9" style="344"/>
    <col min="1281" max="1281" width="6.625" style="344" customWidth="1"/>
    <col min="1282" max="1282" width="4.625" style="344" customWidth="1"/>
    <col min="1283" max="1287" width="10.625" style="344" customWidth="1"/>
    <col min="1288" max="1288" width="13.875" style="344" customWidth="1"/>
    <col min="1289" max="1289" width="9" style="344"/>
    <col min="1290" max="1290" width="13.75" style="344" customWidth="1"/>
    <col min="1291" max="1291" width="7.75" style="344" customWidth="1"/>
    <col min="1292" max="1305" width="7.625" style="344" customWidth="1"/>
    <col min="1306" max="1536" width="9" style="344"/>
    <col min="1537" max="1537" width="6.625" style="344" customWidth="1"/>
    <col min="1538" max="1538" width="4.625" style="344" customWidth="1"/>
    <col min="1539" max="1543" width="10.625" style="344" customWidth="1"/>
    <col min="1544" max="1544" width="13.875" style="344" customWidth="1"/>
    <col min="1545" max="1545" width="9" style="344"/>
    <col min="1546" max="1546" width="13.75" style="344" customWidth="1"/>
    <col min="1547" max="1547" width="7.75" style="344" customWidth="1"/>
    <col min="1548" max="1561" width="7.625" style="344" customWidth="1"/>
    <col min="1562" max="1792" width="9" style="344"/>
    <col min="1793" max="1793" width="6.625" style="344" customWidth="1"/>
    <col min="1794" max="1794" width="4.625" style="344" customWidth="1"/>
    <col min="1795" max="1799" width="10.625" style="344" customWidth="1"/>
    <col min="1800" max="1800" width="13.875" style="344" customWidth="1"/>
    <col min="1801" max="1801" width="9" style="344"/>
    <col min="1802" max="1802" width="13.75" style="344" customWidth="1"/>
    <col min="1803" max="1803" width="7.75" style="344" customWidth="1"/>
    <col min="1804" max="1817" width="7.625" style="344" customWidth="1"/>
    <col min="1818" max="2048" width="9" style="344"/>
    <col min="2049" max="2049" width="6.625" style="344" customWidth="1"/>
    <col min="2050" max="2050" width="4.625" style="344" customWidth="1"/>
    <col min="2051" max="2055" width="10.625" style="344" customWidth="1"/>
    <col min="2056" max="2056" width="13.875" style="344" customWidth="1"/>
    <col min="2057" max="2057" width="9" style="344"/>
    <col min="2058" max="2058" width="13.75" style="344" customWidth="1"/>
    <col min="2059" max="2059" width="7.75" style="344" customWidth="1"/>
    <col min="2060" max="2073" width="7.625" style="344" customWidth="1"/>
    <col min="2074" max="2304" width="9" style="344"/>
    <col min="2305" max="2305" width="6.625" style="344" customWidth="1"/>
    <col min="2306" max="2306" width="4.625" style="344" customWidth="1"/>
    <col min="2307" max="2311" width="10.625" style="344" customWidth="1"/>
    <col min="2312" max="2312" width="13.875" style="344" customWidth="1"/>
    <col min="2313" max="2313" width="9" style="344"/>
    <col min="2314" max="2314" width="13.75" style="344" customWidth="1"/>
    <col min="2315" max="2315" width="7.75" style="344" customWidth="1"/>
    <col min="2316" max="2329" width="7.625" style="344" customWidth="1"/>
    <col min="2330" max="2560" width="9" style="344"/>
    <col min="2561" max="2561" width="6.625" style="344" customWidth="1"/>
    <col min="2562" max="2562" width="4.625" style="344" customWidth="1"/>
    <col min="2563" max="2567" width="10.625" style="344" customWidth="1"/>
    <col min="2568" max="2568" width="13.875" style="344" customWidth="1"/>
    <col min="2569" max="2569" width="9" style="344"/>
    <col min="2570" max="2570" width="13.75" style="344" customWidth="1"/>
    <col min="2571" max="2571" width="7.75" style="344" customWidth="1"/>
    <col min="2572" max="2585" width="7.625" style="344" customWidth="1"/>
    <col min="2586" max="2816" width="9" style="344"/>
    <col min="2817" max="2817" width="6.625" style="344" customWidth="1"/>
    <col min="2818" max="2818" width="4.625" style="344" customWidth="1"/>
    <col min="2819" max="2823" width="10.625" style="344" customWidth="1"/>
    <col min="2824" max="2824" width="13.875" style="344" customWidth="1"/>
    <col min="2825" max="2825" width="9" style="344"/>
    <col min="2826" max="2826" width="13.75" style="344" customWidth="1"/>
    <col min="2827" max="2827" width="7.75" style="344" customWidth="1"/>
    <col min="2828" max="2841" width="7.625" style="344" customWidth="1"/>
    <col min="2842" max="3072" width="9" style="344"/>
    <col min="3073" max="3073" width="6.625" style="344" customWidth="1"/>
    <col min="3074" max="3074" width="4.625" style="344" customWidth="1"/>
    <col min="3075" max="3079" width="10.625" style="344" customWidth="1"/>
    <col min="3080" max="3080" width="13.875" style="344" customWidth="1"/>
    <col min="3081" max="3081" width="9" style="344"/>
    <col min="3082" max="3082" width="13.75" style="344" customWidth="1"/>
    <col min="3083" max="3083" width="7.75" style="344" customWidth="1"/>
    <col min="3084" max="3097" width="7.625" style="344" customWidth="1"/>
    <col min="3098" max="3328" width="9" style="344"/>
    <col min="3329" max="3329" width="6.625" style="344" customWidth="1"/>
    <col min="3330" max="3330" width="4.625" style="344" customWidth="1"/>
    <col min="3331" max="3335" width="10.625" style="344" customWidth="1"/>
    <col min="3336" max="3336" width="13.875" style="344" customWidth="1"/>
    <col min="3337" max="3337" width="9" style="344"/>
    <col min="3338" max="3338" width="13.75" style="344" customWidth="1"/>
    <col min="3339" max="3339" width="7.75" style="344" customWidth="1"/>
    <col min="3340" max="3353" width="7.625" style="344" customWidth="1"/>
    <col min="3354" max="3584" width="9" style="344"/>
    <col min="3585" max="3585" width="6.625" style="344" customWidth="1"/>
    <col min="3586" max="3586" width="4.625" style="344" customWidth="1"/>
    <col min="3587" max="3591" width="10.625" style="344" customWidth="1"/>
    <col min="3592" max="3592" width="13.875" style="344" customWidth="1"/>
    <col min="3593" max="3593" width="9" style="344"/>
    <col min="3594" max="3594" width="13.75" style="344" customWidth="1"/>
    <col min="3595" max="3595" width="7.75" style="344" customWidth="1"/>
    <col min="3596" max="3609" width="7.625" style="344" customWidth="1"/>
    <col min="3610" max="3840" width="9" style="344"/>
    <col min="3841" max="3841" width="6.625" style="344" customWidth="1"/>
    <col min="3842" max="3842" width="4.625" style="344" customWidth="1"/>
    <col min="3843" max="3847" width="10.625" style="344" customWidth="1"/>
    <col min="3848" max="3848" width="13.875" style="344" customWidth="1"/>
    <col min="3849" max="3849" width="9" style="344"/>
    <col min="3850" max="3850" width="13.75" style="344" customWidth="1"/>
    <col min="3851" max="3851" width="7.75" style="344" customWidth="1"/>
    <col min="3852" max="3865" width="7.625" style="344" customWidth="1"/>
    <col min="3866" max="4096" width="9" style="344"/>
    <col min="4097" max="4097" width="6.625" style="344" customWidth="1"/>
    <col min="4098" max="4098" width="4.625" style="344" customWidth="1"/>
    <col min="4099" max="4103" width="10.625" style="344" customWidth="1"/>
    <col min="4104" max="4104" width="13.875" style="344" customWidth="1"/>
    <col min="4105" max="4105" width="9" style="344"/>
    <col min="4106" max="4106" width="13.75" style="344" customWidth="1"/>
    <col min="4107" max="4107" width="7.75" style="344" customWidth="1"/>
    <col min="4108" max="4121" width="7.625" style="344" customWidth="1"/>
    <col min="4122" max="4352" width="9" style="344"/>
    <col min="4353" max="4353" width="6.625" style="344" customWidth="1"/>
    <col min="4354" max="4354" width="4.625" style="344" customWidth="1"/>
    <col min="4355" max="4359" width="10.625" style="344" customWidth="1"/>
    <col min="4360" max="4360" width="13.875" style="344" customWidth="1"/>
    <col min="4361" max="4361" width="9" style="344"/>
    <col min="4362" max="4362" width="13.75" style="344" customWidth="1"/>
    <col min="4363" max="4363" width="7.75" style="344" customWidth="1"/>
    <col min="4364" max="4377" width="7.625" style="344" customWidth="1"/>
    <col min="4378" max="4608" width="9" style="344"/>
    <col min="4609" max="4609" width="6.625" style="344" customWidth="1"/>
    <col min="4610" max="4610" width="4.625" style="344" customWidth="1"/>
    <col min="4611" max="4615" width="10.625" style="344" customWidth="1"/>
    <col min="4616" max="4616" width="13.875" style="344" customWidth="1"/>
    <col min="4617" max="4617" width="9" style="344"/>
    <col min="4618" max="4618" width="13.75" style="344" customWidth="1"/>
    <col min="4619" max="4619" width="7.75" style="344" customWidth="1"/>
    <col min="4620" max="4633" width="7.625" style="344" customWidth="1"/>
    <col min="4634" max="4864" width="9" style="344"/>
    <col min="4865" max="4865" width="6.625" style="344" customWidth="1"/>
    <col min="4866" max="4866" width="4.625" style="344" customWidth="1"/>
    <col min="4867" max="4871" width="10.625" style="344" customWidth="1"/>
    <col min="4872" max="4872" width="13.875" style="344" customWidth="1"/>
    <col min="4873" max="4873" width="9" style="344"/>
    <col min="4874" max="4874" width="13.75" style="344" customWidth="1"/>
    <col min="4875" max="4875" width="7.75" style="344" customWidth="1"/>
    <col min="4876" max="4889" width="7.625" style="344" customWidth="1"/>
    <col min="4890" max="5120" width="9" style="344"/>
    <col min="5121" max="5121" width="6.625" style="344" customWidth="1"/>
    <col min="5122" max="5122" width="4.625" style="344" customWidth="1"/>
    <col min="5123" max="5127" width="10.625" style="344" customWidth="1"/>
    <col min="5128" max="5128" width="13.875" style="344" customWidth="1"/>
    <col min="5129" max="5129" width="9" style="344"/>
    <col min="5130" max="5130" width="13.75" style="344" customWidth="1"/>
    <col min="5131" max="5131" width="7.75" style="344" customWidth="1"/>
    <col min="5132" max="5145" width="7.625" style="344" customWidth="1"/>
    <col min="5146" max="5376" width="9" style="344"/>
    <col min="5377" max="5377" width="6.625" style="344" customWidth="1"/>
    <col min="5378" max="5378" width="4.625" style="344" customWidth="1"/>
    <col min="5379" max="5383" width="10.625" style="344" customWidth="1"/>
    <col min="5384" max="5384" width="13.875" style="344" customWidth="1"/>
    <col min="5385" max="5385" width="9" style="344"/>
    <col min="5386" max="5386" width="13.75" style="344" customWidth="1"/>
    <col min="5387" max="5387" width="7.75" style="344" customWidth="1"/>
    <col min="5388" max="5401" width="7.625" style="344" customWidth="1"/>
    <col min="5402" max="5632" width="9" style="344"/>
    <col min="5633" max="5633" width="6.625" style="344" customWidth="1"/>
    <col min="5634" max="5634" width="4.625" style="344" customWidth="1"/>
    <col min="5635" max="5639" width="10.625" style="344" customWidth="1"/>
    <col min="5640" max="5640" width="13.875" style="344" customWidth="1"/>
    <col min="5641" max="5641" width="9" style="344"/>
    <col min="5642" max="5642" width="13.75" style="344" customWidth="1"/>
    <col min="5643" max="5643" width="7.75" style="344" customWidth="1"/>
    <col min="5644" max="5657" width="7.625" style="344" customWidth="1"/>
    <col min="5658" max="5888" width="9" style="344"/>
    <col min="5889" max="5889" width="6.625" style="344" customWidth="1"/>
    <col min="5890" max="5890" width="4.625" style="344" customWidth="1"/>
    <col min="5891" max="5895" width="10.625" style="344" customWidth="1"/>
    <col min="5896" max="5896" width="13.875" style="344" customWidth="1"/>
    <col min="5897" max="5897" width="9" style="344"/>
    <col min="5898" max="5898" width="13.75" style="344" customWidth="1"/>
    <col min="5899" max="5899" width="7.75" style="344" customWidth="1"/>
    <col min="5900" max="5913" width="7.625" style="344" customWidth="1"/>
    <col min="5914" max="6144" width="9" style="344"/>
    <col min="6145" max="6145" width="6.625" style="344" customWidth="1"/>
    <col min="6146" max="6146" width="4.625" style="344" customWidth="1"/>
    <col min="6147" max="6151" width="10.625" style="344" customWidth="1"/>
    <col min="6152" max="6152" width="13.875" style="344" customWidth="1"/>
    <col min="6153" max="6153" width="9" style="344"/>
    <col min="6154" max="6154" width="13.75" style="344" customWidth="1"/>
    <col min="6155" max="6155" width="7.75" style="344" customWidth="1"/>
    <col min="6156" max="6169" width="7.625" style="344" customWidth="1"/>
    <col min="6170" max="6400" width="9" style="344"/>
    <col min="6401" max="6401" width="6.625" style="344" customWidth="1"/>
    <col min="6402" max="6402" width="4.625" style="344" customWidth="1"/>
    <col min="6403" max="6407" width="10.625" style="344" customWidth="1"/>
    <col min="6408" max="6408" width="13.875" style="344" customWidth="1"/>
    <col min="6409" max="6409" width="9" style="344"/>
    <col min="6410" max="6410" width="13.75" style="344" customWidth="1"/>
    <col min="6411" max="6411" width="7.75" style="344" customWidth="1"/>
    <col min="6412" max="6425" width="7.625" style="344" customWidth="1"/>
    <col min="6426" max="6656" width="9" style="344"/>
    <col min="6657" max="6657" width="6.625" style="344" customWidth="1"/>
    <col min="6658" max="6658" width="4.625" style="344" customWidth="1"/>
    <col min="6659" max="6663" width="10.625" style="344" customWidth="1"/>
    <col min="6664" max="6664" width="13.875" style="344" customWidth="1"/>
    <col min="6665" max="6665" width="9" style="344"/>
    <col min="6666" max="6666" width="13.75" style="344" customWidth="1"/>
    <col min="6667" max="6667" width="7.75" style="344" customWidth="1"/>
    <col min="6668" max="6681" width="7.625" style="344" customWidth="1"/>
    <col min="6682" max="6912" width="9" style="344"/>
    <col min="6913" max="6913" width="6.625" style="344" customWidth="1"/>
    <col min="6914" max="6914" width="4.625" style="344" customWidth="1"/>
    <col min="6915" max="6919" width="10.625" style="344" customWidth="1"/>
    <col min="6920" max="6920" width="13.875" style="344" customWidth="1"/>
    <col min="6921" max="6921" width="9" style="344"/>
    <col min="6922" max="6922" width="13.75" style="344" customWidth="1"/>
    <col min="6923" max="6923" width="7.75" style="344" customWidth="1"/>
    <col min="6924" max="6937" width="7.625" style="344" customWidth="1"/>
    <col min="6938" max="7168" width="9" style="344"/>
    <col min="7169" max="7169" width="6.625" style="344" customWidth="1"/>
    <col min="7170" max="7170" width="4.625" style="344" customWidth="1"/>
    <col min="7171" max="7175" width="10.625" style="344" customWidth="1"/>
    <col min="7176" max="7176" width="13.875" style="344" customWidth="1"/>
    <col min="7177" max="7177" width="9" style="344"/>
    <col min="7178" max="7178" width="13.75" style="344" customWidth="1"/>
    <col min="7179" max="7179" width="7.75" style="344" customWidth="1"/>
    <col min="7180" max="7193" width="7.625" style="344" customWidth="1"/>
    <col min="7194" max="7424" width="9" style="344"/>
    <col min="7425" max="7425" width="6.625" style="344" customWidth="1"/>
    <col min="7426" max="7426" width="4.625" style="344" customWidth="1"/>
    <col min="7427" max="7431" width="10.625" style="344" customWidth="1"/>
    <col min="7432" max="7432" width="13.875" style="344" customWidth="1"/>
    <col min="7433" max="7433" width="9" style="344"/>
    <col min="7434" max="7434" width="13.75" style="344" customWidth="1"/>
    <col min="7435" max="7435" width="7.75" style="344" customWidth="1"/>
    <col min="7436" max="7449" width="7.625" style="344" customWidth="1"/>
    <col min="7450" max="7680" width="9" style="344"/>
    <col min="7681" max="7681" width="6.625" style="344" customWidth="1"/>
    <col min="7682" max="7682" width="4.625" style="344" customWidth="1"/>
    <col min="7683" max="7687" width="10.625" style="344" customWidth="1"/>
    <col min="7688" max="7688" width="13.875" style="344" customWidth="1"/>
    <col min="7689" max="7689" width="9" style="344"/>
    <col min="7690" max="7690" width="13.75" style="344" customWidth="1"/>
    <col min="7691" max="7691" width="7.75" style="344" customWidth="1"/>
    <col min="7692" max="7705" width="7.625" style="344" customWidth="1"/>
    <col min="7706" max="7936" width="9" style="344"/>
    <col min="7937" max="7937" width="6.625" style="344" customWidth="1"/>
    <col min="7938" max="7938" width="4.625" style="344" customWidth="1"/>
    <col min="7939" max="7943" width="10.625" style="344" customWidth="1"/>
    <col min="7944" max="7944" width="13.875" style="344" customWidth="1"/>
    <col min="7945" max="7945" width="9" style="344"/>
    <col min="7946" max="7946" width="13.75" style="344" customWidth="1"/>
    <col min="7947" max="7947" width="7.75" style="344" customWidth="1"/>
    <col min="7948" max="7961" width="7.625" style="344" customWidth="1"/>
    <col min="7962" max="8192" width="9" style="344"/>
    <col min="8193" max="8193" width="6.625" style="344" customWidth="1"/>
    <col min="8194" max="8194" width="4.625" style="344" customWidth="1"/>
    <col min="8195" max="8199" width="10.625" style="344" customWidth="1"/>
    <col min="8200" max="8200" width="13.875" style="344" customWidth="1"/>
    <col min="8201" max="8201" width="9" style="344"/>
    <col min="8202" max="8202" width="13.75" style="344" customWidth="1"/>
    <col min="8203" max="8203" width="7.75" style="344" customWidth="1"/>
    <col min="8204" max="8217" width="7.625" style="344" customWidth="1"/>
    <col min="8218" max="8448" width="9" style="344"/>
    <col min="8449" max="8449" width="6.625" style="344" customWidth="1"/>
    <col min="8450" max="8450" width="4.625" style="344" customWidth="1"/>
    <col min="8451" max="8455" width="10.625" style="344" customWidth="1"/>
    <col min="8456" max="8456" width="13.875" style="344" customWidth="1"/>
    <col min="8457" max="8457" width="9" style="344"/>
    <col min="8458" max="8458" width="13.75" style="344" customWidth="1"/>
    <col min="8459" max="8459" width="7.75" style="344" customWidth="1"/>
    <col min="8460" max="8473" width="7.625" style="344" customWidth="1"/>
    <col min="8474" max="8704" width="9" style="344"/>
    <col min="8705" max="8705" width="6.625" style="344" customWidth="1"/>
    <col min="8706" max="8706" width="4.625" style="344" customWidth="1"/>
    <col min="8707" max="8711" width="10.625" style="344" customWidth="1"/>
    <col min="8712" max="8712" width="13.875" style="344" customWidth="1"/>
    <col min="8713" max="8713" width="9" style="344"/>
    <col min="8714" max="8714" width="13.75" style="344" customWidth="1"/>
    <col min="8715" max="8715" width="7.75" style="344" customWidth="1"/>
    <col min="8716" max="8729" width="7.625" style="344" customWidth="1"/>
    <col min="8730" max="8960" width="9" style="344"/>
    <col min="8961" max="8961" width="6.625" style="344" customWidth="1"/>
    <col min="8962" max="8962" width="4.625" style="344" customWidth="1"/>
    <col min="8963" max="8967" width="10.625" style="344" customWidth="1"/>
    <col min="8968" max="8968" width="13.875" style="344" customWidth="1"/>
    <col min="8969" max="8969" width="9" style="344"/>
    <col min="8970" max="8970" width="13.75" style="344" customWidth="1"/>
    <col min="8971" max="8971" width="7.75" style="344" customWidth="1"/>
    <col min="8972" max="8985" width="7.625" style="344" customWidth="1"/>
    <col min="8986" max="9216" width="9" style="344"/>
    <col min="9217" max="9217" width="6.625" style="344" customWidth="1"/>
    <col min="9218" max="9218" width="4.625" style="344" customWidth="1"/>
    <col min="9219" max="9223" width="10.625" style="344" customWidth="1"/>
    <col min="9224" max="9224" width="13.875" style="344" customWidth="1"/>
    <col min="9225" max="9225" width="9" style="344"/>
    <col min="9226" max="9226" width="13.75" style="344" customWidth="1"/>
    <col min="9227" max="9227" width="7.75" style="344" customWidth="1"/>
    <col min="9228" max="9241" width="7.625" style="344" customWidth="1"/>
    <col min="9242" max="9472" width="9" style="344"/>
    <col min="9473" max="9473" width="6.625" style="344" customWidth="1"/>
    <col min="9474" max="9474" width="4.625" style="344" customWidth="1"/>
    <col min="9475" max="9479" width="10.625" style="344" customWidth="1"/>
    <col min="9480" max="9480" width="13.875" style="344" customWidth="1"/>
    <col min="9481" max="9481" width="9" style="344"/>
    <col min="9482" max="9482" width="13.75" style="344" customWidth="1"/>
    <col min="9483" max="9483" width="7.75" style="344" customWidth="1"/>
    <col min="9484" max="9497" width="7.625" style="344" customWidth="1"/>
    <col min="9498" max="9728" width="9" style="344"/>
    <col min="9729" max="9729" width="6.625" style="344" customWidth="1"/>
    <col min="9730" max="9730" width="4.625" style="344" customWidth="1"/>
    <col min="9731" max="9735" width="10.625" style="344" customWidth="1"/>
    <col min="9736" max="9736" width="13.875" style="344" customWidth="1"/>
    <col min="9737" max="9737" width="9" style="344"/>
    <col min="9738" max="9738" width="13.75" style="344" customWidth="1"/>
    <col min="9739" max="9739" width="7.75" style="344" customWidth="1"/>
    <col min="9740" max="9753" width="7.625" style="344" customWidth="1"/>
    <col min="9754" max="9984" width="9" style="344"/>
    <col min="9985" max="9985" width="6.625" style="344" customWidth="1"/>
    <col min="9986" max="9986" width="4.625" style="344" customWidth="1"/>
    <col min="9987" max="9991" width="10.625" style="344" customWidth="1"/>
    <col min="9992" max="9992" width="13.875" style="344" customWidth="1"/>
    <col min="9993" max="9993" width="9" style="344"/>
    <col min="9994" max="9994" width="13.75" style="344" customWidth="1"/>
    <col min="9995" max="9995" width="7.75" style="344" customWidth="1"/>
    <col min="9996" max="10009" width="7.625" style="344" customWidth="1"/>
    <col min="10010" max="10240" width="9" style="344"/>
    <col min="10241" max="10241" width="6.625" style="344" customWidth="1"/>
    <col min="10242" max="10242" width="4.625" style="344" customWidth="1"/>
    <col min="10243" max="10247" width="10.625" style="344" customWidth="1"/>
    <col min="10248" max="10248" width="13.875" style="344" customWidth="1"/>
    <col min="10249" max="10249" width="9" style="344"/>
    <col min="10250" max="10250" width="13.75" style="344" customWidth="1"/>
    <col min="10251" max="10251" width="7.75" style="344" customWidth="1"/>
    <col min="10252" max="10265" width="7.625" style="344" customWidth="1"/>
    <col min="10266" max="10496" width="9" style="344"/>
    <col min="10497" max="10497" width="6.625" style="344" customWidth="1"/>
    <col min="10498" max="10498" width="4.625" style="344" customWidth="1"/>
    <col min="10499" max="10503" width="10.625" style="344" customWidth="1"/>
    <col min="10504" max="10504" width="13.875" style="344" customWidth="1"/>
    <col min="10505" max="10505" width="9" style="344"/>
    <col min="10506" max="10506" width="13.75" style="344" customWidth="1"/>
    <col min="10507" max="10507" width="7.75" style="344" customWidth="1"/>
    <col min="10508" max="10521" width="7.625" style="344" customWidth="1"/>
    <col min="10522" max="10752" width="9" style="344"/>
    <col min="10753" max="10753" width="6.625" style="344" customWidth="1"/>
    <col min="10754" max="10754" width="4.625" style="344" customWidth="1"/>
    <col min="10755" max="10759" width="10.625" style="344" customWidth="1"/>
    <col min="10760" max="10760" width="13.875" style="344" customWidth="1"/>
    <col min="10761" max="10761" width="9" style="344"/>
    <col min="10762" max="10762" width="13.75" style="344" customWidth="1"/>
    <col min="10763" max="10763" width="7.75" style="344" customWidth="1"/>
    <col min="10764" max="10777" width="7.625" style="344" customWidth="1"/>
    <col min="10778" max="11008" width="9" style="344"/>
    <col min="11009" max="11009" width="6.625" style="344" customWidth="1"/>
    <col min="11010" max="11010" width="4.625" style="344" customWidth="1"/>
    <col min="11011" max="11015" width="10.625" style="344" customWidth="1"/>
    <col min="11016" max="11016" width="13.875" style="344" customWidth="1"/>
    <col min="11017" max="11017" width="9" style="344"/>
    <col min="11018" max="11018" width="13.75" style="344" customWidth="1"/>
    <col min="11019" max="11019" width="7.75" style="344" customWidth="1"/>
    <col min="11020" max="11033" width="7.625" style="344" customWidth="1"/>
    <col min="11034" max="11264" width="9" style="344"/>
    <col min="11265" max="11265" width="6.625" style="344" customWidth="1"/>
    <col min="11266" max="11266" width="4.625" style="344" customWidth="1"/>
    <col min="11267" max="11271" width="10.625" style="344" customWidth="1"/>
    <col min="11272" max="11272" width="13.875" style="344" customWidth="1"/>
    <col min="11273" max="11273" width="9" style="344"/>
    <col min="11274" max="11274" width="13.75" style="344" customWidth="1"/>
    <col min="11275" max="11275" width="7.75" style="344" customWidth="1"/>
    <col min="11276" max="11289" width="7.625" style="344" customWidth="1"/>
    <col min="11290" max="11520" width="9" style="344"/>
    <col min="11521" max="11521" width="6.625" style="344" customWidth="1"/>
    <col min="11522" max="11522" width="4.625" style="344" customWidth="1"/>
    <col min="11523" max="11527" width="10.625" style="344" customWidth="1"/>
    <col min="11528" max="11528" width="13.875" style="344" customWidth="1"/>
    <col min="11529" max="11529" width="9" style="344"/>
    <col min="11530" max="11530" width="13.75" style="344" customWidth="1"/>
    <col min="11531" max="11531" width="7.75" style="344" customWidth="1"/>
    <col min="11532" max="11545" width="7.625" style="344" customWidth="1"/>
    <col min="11546" max="11776" width="9" style="344"/>
    <col min="11777" max="11777" width="6.625" style="344" customWidth="1"/>
    <col min="11778" max="11778" width="4.625" style="344" customWidth="1"/>
    <col min="11779" max="11783" width="10.625" style="344" customWidth="1"/>
    <col min="11784" max="11784" width="13.875" style="344" customWidth="1"/>
    <col min="11785" max="11785" width="9" style="344"/>
    <col min="11786" max="11786" width="13.75" style="344" customWidth="1"/>
    <col min="11787" max="11787" width="7.75" style="344" customWidth="1"/>
    <col min="11788" max="11801" width="7.625" style="344" customWidth="1"/>
    <col min="11802" max="12032" width="9" style="344"/>
    <col min="12033" max="12033" width="6.625" style="344" customWidth="1"/>
    <col min="12034" max="12034" width="4.625" style="344" customWidth="1"/>
    <col min="12035" max="12039" width="10.625" style="344" customWidth="1"/>
    <col min="12040" max="12040" width="13.875" style="344" customWidth="1"/>
    <col min="12041" max="12041" width="9" style="344"/>
    <col min="12042" max="12042" width="13.75" style="344" customWidth="1"/>
    <col min="12043" max="12043" width="7.75" style="344" customWidth="1"/>
    <col min="12044" max="12057" width="7.625" style="344" customWidth="1"/>
    <col min="12058" max="12288" width="9" style="344"/>
    <col min="12289" max="12289" width="6.625" style="344" customWidth="1"/>
    <col min="12290" max="12290" width="4.625" style="344" customWidth="1"/>
    <col min="12291" max="12295" width="10.625" style="344" customWidth="1"/>
    <col min="12296" max="12296" width="13.875" style="344" customWidth="1"/>
    <col min="12297" max="12297" width="9" style="344"/>
    <col min="12298" max="12298" width="13.75" style="344" customWidth="1"/>
    <col min="12299" max="12299" width="7.75" style="344" customWidth="1"/>
    <col min="12300" max="12313" width="7.625" style="344" customWidth="1"/>
    <col min="12314" max="12544" width="9" style="344"/>
    <col min="12545" max="12545" width="6.625" style="344" customWidth="1"/>
    <col min="12546" max="12546" width="4.625" style="344" customWidth="1"/>
    <col min="12547" max="12551" width="10.625" style="344" customWidth="1"/>
    <col min="12552" max="12552" width="13.875" style="344" customWidth="1"/>
    <col min="12553" max="12553" width="9" style="344"/>
    <col min="12554" max="12554" width="13.75" style="344" customWidth="1"/>
    <col min="12555" max="12555" width="7.75" style="344" customWidth="1"/>
    <col min="12556" max="12569" width="7.625" style="344" customWidth="1"/>
    <col min="12570" max="12800" width="9" style="344"/>
    <col min="12801" max="12801" width="6.625" style="344" customWidth="1"/>
    <col min="12802" max="12802" width="4.625" style="344" customWidth="1"/>
    <col min="12803" max="12807" width="10.625" style="344" customWidth="1"/>
    <col min="12808" max="12808" width="13.875" style="344" customWidth="1"/>
    <col min="12809" max="12809" width="9" style="344"/>
    <col min="12810" max="12810" width="13.75" style="344" customWidth="1"/>
    <col min="12811" max="12811" width="7.75" style="344" customWidth="1"/>
    <col min="12812" max="12825" width="7.625" style="344" customWidth="1"/>
    <col min="12826" max="13056" width="9" style="344"/>
    <col min="13057" max="13057" width="6.625" style="344" customWidth="1"/>
    <col min="13058" max="13058" width="4.625" style="344" customWidth="1"/>
    <col min="13059" max="13063" width="10.625" style="344" customWidth="1"/>
    <col min="13064" max="13064" width="13.875" style="344" customWidth="1"/>
    <col min="13065" max="13065" width="9" style="344"/>
    <col min="13066" max="13066" width="13.75" style="344" customWidth="1"/>
    <col min="13067" max="13067" width="7.75" style="344" customWidth="1"/>
    <col min="13068" max="13081" width="7.625" style="344" customWidth="1"/>
    <col min="13082" max="13312" width="9" style="344"/>
    <col min="13313" max="13313" width="6.625" style="344" customWidth="1"/>
    <col min="13314" max="13314" width="4.625" style="344" customWidth="1"/>
    <col min="13315" max="13319" width="10.625" style="344" customWidth="1"/>
    <col min="13320" max="13320" width="13.875" style="344" customWidth="1"/>
    <col min="13321" max="13321" width="9" style="344"/>
    <col min="13322" max="13322" width="13.75" style="344" customWidth="1"/>
    <col min="13323" max="13323" width="7.75" style="344" customWidth="1"/>
    <col min="13324" max="13337" width="7.625" style="344" customWidth="1"/>
    <col min="13338" max="13568" width="9" style="344"/>
    <col min="13569" max="13569" width="6.625" style="344" customWidth="1"/>
    <col min="13570" max="13570" width="4.625" style="344" customWidth="1"/>
    <col min="13571" max="13575" width="10.625" style="344" customWidth="1"/>
    <col min="13576" max="13576" width="13.875" style="344" customWidth="1"/>
    <col min="13577" max="13577" width="9" style="344"/>
    <col min="13578" max="13578" width="13.75" style="344" customWidth="1"/>
    <col min="13579" max="13579" width="7.75" style="344" customWidth="1"/>
    <col min="13580" max="13593" width="7.625" style="344" customWidth="1"/>
    <col min="13594" max="13824" width="9" style="344"/>
    <col min="13825" max="13825" width="6.625" style="344" customWidth="1"/>
    <col min="13826" max="13826" width="4.625" style="344" customWidth="1"/>
    <col min="13827" max="13831" width="10.625" style="344" customWidth="1"/>
    <col min="13832" max="13832" width="13.875" style="344" customWidth="1"/>
    <col min="13833" max="13833" width="9" style="344"/>
    <col min="13834" max="13834" width="13.75" style="344" customWidth="1"/>
    <col min="13835" max="13835" width="7.75" style="344" customWidth="1"/>
    <col min="13836" max="13849" width="7.625" style="344" customWidth="1"/>
    <col min="13850" max="14080" width="9" style="344"/>
    <col min="14081" max="14081" width="6.625" style="344" customWidth="1"/>
    <col min="14082" max="14082" width="4.625" style="344" customWidth="1"/>
    <col min="14083" max="14087" width="10.625" style="344" customWidth="1"/>
    <col min="14088" max="14088" width="13.875" style="344" customWidth="1"/>
    <col min="14089" max="14089" width="9" style="344"/>
    <col min="14090" max="14090" width="13.75" style="344" customWidth="1"/>
    <col min="14091" max="14091" width="7.75" style="344" customWidth="1"/>
    <col min="14092" max="14105" width="7.625" style="344" customWidth="1"/>
    <col min="14106" max="14336" width="9" style="344"/>
    <col min="14337" max="14337" width="6.625" style="344" customWidth="1"/>
    <col min="14338" max="14338" width="4.625" style="344" customWidth="1"/>
    <col min="14339" max="14343" width="10.625" style="344" customWidth="1"/>
    <col min="14344" max="14344" width="13.875" style="344" customWidth="1"/>
    <col min="14345" max="14345" width="9" style="344"/>
    <col min="14346" max="14346" width="13.75" style="344" customWidth="1"/>
    <col min="14347" max="14347" width="7.75" style="344" customWidth="1"/>
    <col min="14348" max="14361" width="7.625" style="344" customWidth="1"/>
    <col min="14362" max="14592" width="9" style="344"/>
    <col min="14593" max="14593" width="6.625" style="344" customWidth="1"/>
    <col min="14594" max="14594" width="4.625" style="344" customWidth="1"/>
    <col min="14595" max="14599" width="10.625" style="344" customWidth="1"/>
    <col min="14600" max="14600" width="13.875" style="344" customWidth="1"/>
    <col min="14601" max="14601" width="9" style="344"/>
    <col min="14602" max="14602" width="13.75" style="344" customWidth="1"/>
    <col min="14603" max="14603" width="7.75" style="344" customWidth="1"/>
    <col min="14604" max="14617" width="7.625" style="344" customWidth="1"/>
    <col min="14618" max="14848" width="9" style="344"/>
    <col min="14849" max="14849" width="6.625" style="344" customWidth="1"/>
    <col min="14850" max="14850" width="4.625" style="344" customWidth="1"/>
    <col min="14851" max="14855" width="10.625" style="344" customWidth="1"/>
    <col min="14856" max="14856" width="13.875" style="344" customWidth="1"/>
    <col min="14857" max="14857" width="9" style="344"/>
    <col min="14858" max="14858" width="13.75" style="344" customWidth="1"/>
    <col min="14859" max="14859" width="7.75" style="344" customWidth="1"/>
    <col min="14860" max="14873" width="7.625" style="344" customWidth="1"/>
    <col min="14874" max="15104" width="9" style="344"/>
    <col min="15105" max="15105" width="6.625" style="344" customWidth="1"/>
    <col min="15106" max="15106" width="4.625" style="344" customWidth="1"/>
    <col min="15107" max="15111" width="10.625" style="344" customWidth="1"/>
    <col min="15112" max="15112" width="13.875" style="344" customWidth="1"/>
    <col min="15113" max="15113" width="9" style="344"/>
    <col min="15114" max="15114" width="13.75" style="344" customWidth="1"/>
    <col min="15115" max="15115" width="7.75" style="344" customWidth="1"/>
    <col min="15116" max="15129" width="7.625" style="344" customWidth="1"/>
    <col min="15130" max="15360" width="9" style="344"/>
    <col min="15361" max="15361" width="6.625" style="344" customWidth="1"/>
    <col min="15362" max="15362" width="4.625" style="344" customWidth="1"/>
    <col min="15363" max="15367" width="10.625" style="344" customWidth="1"/>
    <col min="15368" max="15368" width="13.875" style="344" customWidth="1"/>
    <col min="15369" max="15369" width="9" style="344"/>
    <col min="15370" max="15370" width="13.75" style="344" customWidth="1"/>
    <col min="15371" max="15371" width="7.75" style="344" customWidth="1"/>
    <col min="15372" max="15385" width="7.625" style="344" customWidth="1"/>
    <col min="15386" max="15616" width="9" style="344"/>
    <col min="15617" max="15617" width="6.625" style="344" customWidth="1"/>
    <col min="15618" max="15618" width="4.625" style="344" customWidth="1"/>
    <col min="15619" max="15623" width="10.625" style="344" customWidth="1"/>
    <col min="15624" max="15624" width="13.875" style="344" customWidth="1"/>
    <col min="15625" max="15625" width="9" style="344"/>
    <col min="15626" max="15626" width="13.75" style="344" customWidth="1"/>
    <col min="15627" max="15627" width="7.75" style="344" customWidth="1"/>
    <col min="15628" max="15641" width="7.625" style="344" customWidth="1"/>
    <col min="15642" max="15872" width="9" style="344"/>
    <col min="15873" max="15873" width="6.625" style="344" customWidth="1"/>
    <col min="15874" max="15874" width="4.625" style="344" customWidth="1"/>
    <col min="15875" max="15879" width="10.625" style="344" customWidth="1"/>
    <col min="15880" max="15880" width="13.875" style="344" customWidth="1"/>
    <col min="15881" max="15881" width="9" style="344"/>
    <col min="15882" max="15882" width="13.75" style="344" customWidth="1"/>
    <col min="15883" max="15883" width="7.75" style="344" customWidth="1"/>
    <col min="15884" max="15897" width="7.625" style="344" customWidth="1"/>
    <col min="15898" max="16128" width="9" style="344"/>
    <col min="16129" max="16129" width="6.625" style="344" customWidth="1"/>
    <col min="16130" max="16130" width="4.625" style="344" customWidth="1"/>
    <col min="16131" max="16135" width="10.625" style="344" customWidth="1"/>
    <col min="16136" max="16136" width="13.875" style="344" customWidth="1"/>
    <col min="16137" max="16137" width="9" style="344"/>
    <col min="16138" max="16138" width="13.75" style="344" customWidth="1"/>
    <col min="16139" max="16139" width="7.75" style="344" customWidth="1"/>
    <col min="16140" max="16153" width="7.625" style="344" customWidth="1"/>
    <col min="16154" max="16384" width="9" style="344"/>
  </cols>
  <sheetData>
    <row r="1" spans="1:8" ht="24" customHeight="1" x14ac:dyDescent="0.2">
      <c r="A1" s="365" t="s">
        <v>289</v>
      </c>
      <c r="B1" s="343"/>
    </row>
    <row r="2" spans="1:8" ht="9" customHeight="1" x14ac:dyDescent="0.15">
      <c r="A2" s="366"/>
      <c r="B2" s="345"/>
    </row>
    <row r="3" spans="1:8" s="352" customFormat="1" x14ac:dyDescent="0.4">
      <c r="A3" s="367" t="s">
        <v>74</v>
      </c>
      <c r="B3" s="368"/>
      <c r="C3" s="369" t="s">
        <v>73</v>
      </c>
      <c r="D3" s="369" t="s">
        <v>288</v>
      </c>
      <c r="E3" s="370" t="s">
        <v>287</v>
      </c>
      <c r="F3" s="371"/>
      <c r="G3" s="372"/>
      <c r="H3" s="373" t="s">
        <v>286</v>
      </c>
    </row>
    <row r="4" spans="1:8" s="352" customFormat="1" x14ac:dyDescent="0.4">
      <c r="A4" s="374"/>
      <c r="B4" s="375"/>
      <c r="C4" s="376"/>
      <c r="D4" s="376"/>
      <c r="E4" s="377" t="s">
        <v>285</v>
      </c>
      <c r="F4" s="377" t="s">
        <v>284</v>
      </c>
      <c r="G4" s="377" t="s">
        <v>283</v>
      </c>
      <c r="H4" s="378"/>
    </row>
    <row r="5" spans="1:8" ht="13.5" customHeight="1" x14ac:dyDescent="0.15">
      <c r="A5" s="346"/>
      <c r="B5" s="356"/>
    </row>
    <row r="6" spans="1:8" x14ac:dyDescent="0.15">
      <c r="A6" s="379" t="s">
        <v>306</v>
      </c>
      <c r="B6" s="380" t="s">
        <v>282</v>
      </c>
      <c r="C6" s="138">
        <v>21175</v>
      </c>
      <c r="D6" s="137">
        <v>8374</v>
      </c>
      <c r="E6" s="137">
        <v>410</v>
      </c>
      <c r="F6" s="137">
        <v>893</v>
      </c>
      <c r="G6" s="137">
        <v>205</v>
      </c>
      <c r="H6" s="137">
        <v>11293</v>
      </c>
    </row>
    <row r="7" spans="1:8" x14ac:dyDescent="0.15">
      <c r="A7" s="346">
        <v>28</v>
      </c>
      <c r="B7" s="354"/>
      <c r="C7" s="138">
        <v>21175</v>
      </c>
      <c r="D7" s="137">
        <v>8374</v>
      </c>
      <c r="E7" s="137">
        <v>410</v>
      </c>
      <c r="F7" s="137">
        <v>893</v>
      </c>
      <c r="G7" s="137">
        <v>205</v>
      </c>
      <c r="H7" s="137">
        <v>11293</v>
      </c>
    </row>
    <row r="8" spans="1:8" x14ac:dyDescent="0.15">
      <c r="A8" s="346">
        <v>29</v>
      </c>
      <c r="B8" s="354"/>
      <c r="C8" s="138">
        <v>21175</v>
      </c>
      <c r="D8" s="137">
        <v>8374</v>
      </c>
      <c r="E8" s="137">
        <v>410</v>
      </c>
      <c r="F8" s="137">
        <v>893</v>
      </c>
      <c r="G8" s="137">
        <v>205</v>
      </c>
      <c r="H8" s="137">
        <v>11293</v>
      </c>
    </row>
    <row r="9" spans="1:8" x14ac:dyDescent="0.15">
      <c r="A9" s="346">
        <v>30</v>
      </c>
      <c r="B9" s="354"/>
      <c r="C9" s="138">
        <v>21175</v>
      </c>
      <c r="D9" s="137">
        <v>8374</v>
      </c>
      <c r="E9" s="137">
        <v>410</v>
      </c>
      <c r="F9" s="137">
        <v>893</v>
      </c>
      <c r="G9" s="137">
        <v>205</v>
      </c>
      <c r="H9" s="137">
        <v>11293</v>
      </c>
    </row>
    <row r="10" spans="1:8" x14ac:dyDescent="0.15">
      <c r="A10" s="379" t="s">
        <v>305</v>
      </c>
      <c r="B10" s="354"/>
      <c r="C10" s="138">
        <v>21219</v>
      </c>
      <c r="D10" s="137">
        <v>8376</v>
      </c>
      <c r="E10" s="137">
        <v>410</v>
      </c>
      <c r="F10" s="137">
        <v>893</v>
      </c>
      <c r="G10" s="137">
        <v>205</v>
      </c>
      <c r="H10" s="137">
        <v>11335</v>
      </c>
    </row>
    <row r="11" spans="1:8" x14ac:dyDescent="0.15">
      <c r="A11" s="346">
        <v>2</v>
      </c>
      <c r="B11" s="354"/>
      <c r="C11" s="138">
        <v>21219</v>
      </c>
      <c r="D11" s="137">
        <v>8376</v>
      </c>
      <c r="E11" s="137">
        <v>410</v>
      </c>
      <c r="F11" s="137">
        <v>893</v>
      </c>
      <c r="G11" s="137">
        <v>205</v>
      </c>
      <c r="H11" s="137">
        <v>11335</v>
      </c>
    </row>
    <row r="12" spans="1:8" x14ac:dyDescent="0.15">
      <c r="A12" s="346">
        <v>3</v>
      </c>
      <c r="B12" s="354"/>
      <c r="C12" s="138">
        <v>21219</v>
      </c>
      <c r="D12" s="137">
        <v>8376</v>
      </c>
      <c r="E12" s="137">
        <v>410</v>
      </c>
      <c r="F12" s="137">
        <v>893</v>
      </c>
      <c r="G12" s="137">
        <v>205</v>
      </c>
      <c r="H12" s="137">
        <v>11335</v>
      </c>
    </row>
    <row r="13" spans="1:8" x14ac:dyDescent="0.15">
      <c r="A13" s="346">
        <v>4</v>
      </c>
      <c r="B13" s="354"/>
      <c r="C13" s="138">
        <v>21219</v>
      </c>
      <c r="D13" s="137">
        <v>8376</v>
      </c>
      <c r="E13" s="137">
        <v>410</v>
      </c>
      <c r="F13" s="137">
        <v>893</v>
      </c>
      <c r="G13" s="137">
        <v>205</v>
      </c>
      <c r="H13" s="137">
        <v>11335</v>
      </c>
    </row>
    <row r="14" spans="1:8" x14ac:dyDescent="0.15">
      <c r="A14" s="381"/>
      <c r="B14" s="360"/>
      <c r="C14" s="382"/>
      <c r="D14" s="348"/>
      <c r="E14" s="348"/>
      <c r="F14" s="348"/>
      <c r="G14" s="348"/>
      <c r="H14" s="348"/>
    </row>
    <row r="15" spans="1:8" x14ac:dyDescent="0.15">
      <c r="A15" s="383" t="s">
        <v>344</v>
      </c>
      <c r="B15" s="354"/>
    </row>
    <row r="16" spans="1:8" x14ac:dyDescent="0.15">
      <c r="A16" s="384"/>
    </row>
  </sheetData>
  <mergeCells count="5">
    <mergeCell ref="A3:B4"/>
    <mergeCell ref="C3:C4"/>
    <mergeCell ref="D3:D4"/>
    <mergeCell ref="E3:G3"/>
    <mergeCell ref="H3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5"/>
  <sheetViews>
    <sheetView zoomScaleNormal="100" workbookViewId="0">
      <selection activeCell="D15" sqref="D15"/>
    </sheetView>
  </sheetViews>
  <sheetFormatPr defaultRowHeight="13.5" x14ac:dyDescent="0.15"/>
  <cols>
    <col min="1" max="1" width="14.375" style="97" customWidth="1"/>
    <col min="2" max="3" width="7.875" style="97" customWidth="1"/>
    <col min="4" max="4" width="7.5" style="97" customWidth="1"/>
    <col min="5" max="5" width="7.625" style="97" customWidth="1"/>
    <col min="6" max="8" width="8.125" style="97" customWidth="1"/>
    <col min="9" max="9" width="8.625" style="97" customWidth="1"/>
    <col min="10" max="10" width="6.875" style="97" customWidth="1"/>
    <col min="11" max="11" width="10.625" style="97" customWidth="1"/>
    <col min="12" max="16384" width="9" style="97"/>
  </cols>
  <sheetData>
    <row r="1" spans="1:11" ht="24" customHeight="1" x14ac:dyDescent="0.15">
      <c r="A1" s="145" t="s">
        <v>338</v>
      </c>
    </row>
    <row r="2" spans="1:11" ht="13.5" customHeight="1" x14ac:dyDescent="0.15">
      <c r="A2" s="211"/>
    </row>
    <row r="3" spans="1:11" s="98" customFormat="1" ht="13.5" customHeight="1" x14ac:dyDescent="0.15">
      <c r="A3" s="326" t="s">
        <v>92</v>
      </c>
      <c r="B3" s="334" t="s">
        <v>302</v>
      </c>
      <c r="C3" s="335"/>
      <c r="D3" s="335"/>
      <c r="E3" s="335"/>
      <c r="F3" s="335"/>
      <c r="G3" s="335"/>
      <c r="H3" s="335"/>
      <c r="I3" s="335"/>
      <c r="J3" s="336"/>
      <c r="K3" s="329" t="s">
        <v>301</v>
      </c>
    </row>
    <row r="4" spans="1:11" s="98" customFormat="1" ht="13.5" customHeight="1" x14ac:dyDescent="0.15">
      <c r="A4" s="327"/>
      <c r="B4" s="337" t="s">
        <v>34</v>
      </c>
      <c r="C4" s="333" t="s">
        <v>300</v>
      </c>
      <c r="D4" s="333" t="s">
        <v>299</v>
      </c>
      <c r="E4" s="333" t="s">
        <v>298</v>
      </c>
      <c r="F4" s="333" t="s">
        <v>297</v>
      </c>
      <c r="G4" s="333" t="s">
        <v>296</v>
      </c>
      <c r="H4" s="333" t="s">
        <v>295</v>
      </c>
      <c r="I4" s="333" t="s">
        <v>294</v>
      </c>
      <c r="J4" s="220" t="s">
        <v>293</v>
      </c>
      <c r="K4" s="330"/>
    </row>
    <row r="5" spans="1:11" s="98" customFormat="1" ht="13.5" customHeight="1" x14ac:dyDescent="0.15">
      <c r="A5" s="328"/>
      <c r="B5" s="338"/>
      <c r="C5" s="221"/>
      <c r="D5" s="221"/>
      <c r="E5" s="221"/>
      <c r="F5" s="221"/>
      <c r="G5" s="221"/>
      <c r="H5" s="221"/>
      <c r="I5" s="221"/>
      <c r="J5" s="332"/>
      <c r="K5" s="331"/>
    </row>
    <row r="6" spans="1:11" s="98" customFormat="1" ht="13.5" customHeight="1" x14ac:dyDescent="0.15">
      <c r="A6" s="142"/>
    </row>
    <row r="7" spans="1:11" s="22" customFormat="1" ht="13.5" customHeight="1" x14ac:dyDescent="0.15">
      <c r="A7" s="212" t="s">
        <v>292</v>
      </c>
      <c r="B7" s="140">
        <v>1143</v>
      </c>
      <c r="C7" s="108">
        <v>700</v>
      </c>
      <c r="D7" s="213">
        <v>211</v>
      </c>
      <c r="E7" s="213">
        <v>143</v>
      </c>
      <c r="F7" s="213">
        <v>49</v>
      </c>
      <c r="G7" s="213">
        <v>21</v>
      </c>
      <c r="H7" s="213">
        <v>12</v>
      </c>
      <c r="I7" s="169">
        <v>6</v>
      </c>
      <c r="J7" s="108">
        <v>1</v>
      </c>
      <c r="K7" s="10">
        <v>487596</v>
      </c>
    </row>
    <row r="8" spans="1:11" s="22" customFormat="1" ht="13.5" customHeight="1" x14ac:dyDescent="0.15">
      <c r="A8" s="214" t="s">
        <v>336</v>
      </c>
      <c r="B8" s="140">
        <v>8</v>
      </c>
      <c r="C8" s="108" t="s">
        <v>95</v>
      </c>
      <c r="D8" s="213">
        <v>4</v>
      </c>
      <c r="E8" s="213">
        <v>1</v>
      </c>
      <c r="F8" s="213" t="s">
        <v>95</v>
      </c>
      <c r="G8" s="213" t="s">
        <v>95</v>
      </c>
      <c r="H8" s="213" t="s">
        <v>95</v>
      </c>
      <c r="I8" s="169">
        <v>1</v>
      </c>
      <c r="J8" s="108">
        <v>2</v>
      </c>
      <c r="K8" s="213">
        <v>1900218</v>
      </c>
    </row>
    <row r="9" spans="1:11" s="22" customFormat="1" ht="21" x14ac:dyDescent="0.15">
      <c r="A9" s="215" t="s">
        <v>337</v>
      </c>
      <c r="B9" s="140"/>
      <c r="C9" s="216"/>
      <c r="D9" s="216"/>
      <c r="E9" s="216"/>
      <c r="F9" s="216"/>
      <c r="G9" s="216"/>
      <c r="H9" s="216"/>
      <c r="I9" s="216"/>
      <c r="J9" s="108"/>
      <c r="K9" s="213"/>
    </row>
    <row r="10" spans="1:11" s="22" customFormat="1" ht="13.5" customHeight="1" x14ac:dyDescent="0.15">
      <c r="A10" s="212"/>
      <c r="B10" s="140"/>
      <c r="C10" s="108"/>
      <c r="D10" s="213"/>
      <c r="E10" s="213"/>
      <c r="F10" s="213"/>
      <c r="G10" s="213"/>
      <c r="H10" s="213"/>
      <c r="I10" s="169"/>
      <c r="J10" s="108"/>
      <c r="K10" s="213"/>
    </row>
    <row r="11" spans="1:11" s="22" customFormat="1" ht="13.5" customHeight="1" x14ac:dyDescent="0.15">
      <c r="A11" s="212" t="s">
        <v>291</v>
      </c>
      <c r="B11" s="217"/>
      <c r="C11" s="10"/>
      <c r="D11" s="10"/>
      <c r="E11" s="10"/>
      <c r="F11" s="10"/>
      <c r="G11" s="10"/>
      <c r="H11" s="10"/>
      <c r="I11" s="10"/>
      <c r="J11" s="10"/>
    </row>
    <row r="12" spans="1:11" s="22" customFormat="1" ht="13.5" customHeight="1" x14ac:dyDescent="0.15">
      <c r="A12" s="212" t="s">
        <v>32</v>
      </c>
      <c r="B12" s="217">
        <f t="shared" ref="B12:B32" si="0">SUM(C12:J12)</f>
        <v>99</v>
      </c>
      <c r="C12" s="108">
        <v>54</v>
      </c>
      <c r="D12" s="108">
        <v>21</v>
      </c>
      <c r="E12" s="108">
        <v>9</v>
      </c>
      <c r="F12" s="108">
        <v>5</v>
      </c>
      <c r="G12" s="108">
        <v>6</v>
      </c>
      <c r="H12" s="108">
        <v>3</v>
      </c>
      <c r="I12" s="108">
        <v>0</v>
      </c>
      <c r="J12" s="108">
        <v>1</v>
      </c>
      <c r="K12" s="108">
        <v>70486</v>
      </c>
    </row>
    <row r="13" spans="1:11" s="22" customFormat="1" ht="13.5" customHeight="1" x14ac:dyDescent="0.15">
      <c r="A13" s="163" t="s">
        <v>31</v>
      </c>
      <c r="B13" s="217">
        <f t="shared" si="0"/>
        <v>81</v>
      </c>
      <c r="C13" s="108">
        <v>46</v>
      </c>
      <c r="D13" s="108">
        <v>22</v>
      </c>
      <c r="E13" s="108">
        <v>8</v>
      </c>
      <c r="F13" s="108">
        <v>4</v>
      </c>
      <c r="G13" s="108">
        <v>1</v>
      </c>
      <c r="H13" s="108">
        <v>0</v>
      </c>
      <c r="I13" s="108">
        <v>0</v>
      </c>
      <c r="J13" s="108">
        <v>0</v>
      </c>
      <c r="K13" s="108">
        <v>29703</v>
      </c>
    </row>
    <row r="14" spans="1:11" s="22" customFormat="1" ht="13.5" customHeight="1" x14ac:dyDescent="0.15">
      <c r="A14" s="163" t="s">
        <v>30</v>
      </c>
      <c r="B14" s="217">
        <f t="shared" si="0"/>
        <v>13</v>
      </c>
      <c r="C14" s="108">
        <v>8</v>
      </c>
      <c r="D14" s="108">
        <v>3</v>
      </c>
      <c r="E14" s="108">
        <v>0</v>
      </c>
      <c r="F14" s="108">
        <v>0</v>
      </c>
      <c r="G14" s="108">
        <v>1</v>
      </c>
      <c r="H14" s="108">
        <v>0</v>
      </c>
      <c r="I14" s="108">
        <v>1</v>
      </c>
      <c r="J14" s="108">
        <v>0</v>
      </c>
      <c r="K14" s="108">
        <v>9552</v>
      </c>
    </row>
    <row r="15" spans="1:11" s="22" customFormat="1" ht="13.5" customHeight="1" x14ac:dyDescent="0.15">
      <c r="A15" s="163" t="s">
        <v>29</v>
      </c>
      <c r="B15" s="217">
        <f t="shared" si="0"/>
        <v>6</v>
      </c>
      <c r="C15" s="108">
        <v>3</v>
      </c>
      <c r="D15" s="108">
        <v>0</v>
      </c>
      <c r="E15" s="108">
        <v>2</v>
      </c>
      <c r="F15" s="108">
        <v>0</v>
      </c>
      <c r="G15" s="108">
        <v>1</v>
      </c>
      <c r="H15" s="108">
        <v>0</v>
      </c>
      <c r="I15" s="108">
        <v>0</v>
      </c>
      <c r="J15" s="108">
        <v>0</v>
      </c>
      <c r="K15" s="108">
        <v>3663</v>
      </c>
    </row>
    <row r="16" spans="1:11" s="22" customFormat="1" ht="13.5" customHeight="1" x14ac:dyDescent="0.15">
      <c r="A16" s="163" t="s">
        <v>28</v>
      </c>
      <c r="B16" s="217">
        <f t="shared" si="0"/>
        <v>3</v>
      </c>
      <c r="C16" s="108">
        <v>1</v>
      </c>
      <c r="D16" s="108">
        <v>1</v>
      </c>
      <c r="E16" s="108">
        <v>1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1260</v>
      </c>
    </row>
    <row r="17" spans="1:11" s="22" customFormat="1" ht="13.5" customHeight="1" x14ac:dyDescent="0.15">
      <c r="A17" s="163" t="s">
        <v>27</v>
      </c>
      <c r="B17" s="217">
        <f t="shared" si="0"/>
        <v>26</v>
      </c>
      <c r="C17" s="108">
        <v>20</v>
      </c>
      <c r="D17" s="108">
        <v>2</v>
      </c>
      <c r="E17" s="108">
        <v>3</v>
      </c>
      <c r="F17" s="108">
        <v>1</v>
      </c>
      <c r="G17" s="108">
        <v>0</v>
      </c>
      <c r="H17" s="108">
        <v>0</v>
      </c>
      <c r="I17" s="108">
        <v>0</v>
      </c>
      <c r="J17" s="108">
        <v>0</v>
      </c>
      <c r="K17" s="108">
        <v>7033</v>
      </c>
    </row>
    <row r="18" spans="1:11" s="22" customFormat="1" ht="13.5" customHeight="1" x14ac:dyDescent="0.15">
      <c r="A18" s="163" t="s">
        <v>26</v>
      </c>
      <c r="B18" s="217">
        <f t="shared" si="0"/>
        <v>41</v>
      </c>
      <c r="C18" s="108">
        <v>22</v>
      </c>
      <c r="D18" s="108">
        <v>10</v>
      </c>
      <c r="E18" s="108">
        <v>7</v>
      </c>
      <c r="F18" s="108">
        <v>2</v>
      </c>
      <c r="G18" s="108">
        <v>0</v>
      </c>
      <c r="H18" s="108">
        <v>0</v>
      </c>
      <c r="I18" s="108">
        <v>0</v>
      </c>
      <c r="J18" s="108">
        <v>0</v>
      </c>
      <c r="K18" s="108">
        <v>12563</v>
      </c>
    </row>
    <row r="19" spans="1:11" s="22" customFormat="1" ht="13.5" customHeight="1" x14ac:dyDescent="0.15">
      <c r="A19" s="163" t="s">
        <v>25</v>
      </c>
      <c r="B19" s="217">
        <f t="shared" si="0"/>
        <v>14</v>
      </c>
      <c r="C19" s="108">
        <v>3</v>
      </c>
      <c r="D19" s="108">
        <v>6</v>
      </c>
      <c r="E19" s="108">
        <v>4</v>
      </c>
      <c r="F19" s="108">
        <v>0</v>
      </c>
      <c r="G19" s="108">
        <v>0</v>
      </c>
      <c r="H19" s="108">
        <v>1</v>
      </c>
      <c r="I19" s="108">
        <v>0</v>
      </c>
      <c r="J19" s="108">
        <v>0</v>
      </c>
      <c r="K19" s="108">
        <v>9106</v>
      </c>
    </row>
    <row r="20" spans="1:11" s="22" customFormat="1" ht="13.5" customHeight="1" x14ac:dyDescent="0.15">
      <c r="A20" s="163" t="s">
        <v>24</v>
      </c>
      <c r="B20" s="217">
        <f t="shared" si="0"/>
        <v>4</v>
      </c>
      <c r="C20" s="108">
        <v>3</v>
      </c>
      <c r="D20" s="108">
        <v>0</v>
      </c>
      <c r="E20" s="108">
        <v>0</v>
      </c>
      <c r="F20" s="108">
        <v>1</v>
      </c>
      <c r="G20" s="108">
        <v>0</v>
      </c>
      <c r="H20" s="108">
        <v>0</v>
      </c>
      <c r="I20" s="108">
        <v>0</v>
      </c>
      <c r="J20" s="108">
        <v>0</v>
      </c>
      <c r="K20" s="108">
        <v>1879</v>
      </c>
    </row>
    <row r="21" spans="1:11" s="22" customFormat="1" ht="13.5" customHeight="1" x14ac:dyDescent="0.15">
      <c r="A21" s="163" t="s">
        <v>23</v>
      </c>
      <c r="B21" s="217">
        <f t="shared" si="0"/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</row>
    <row r="22" spans="1:11" s="22" customFormat="1" ht="13.5" customHeight="1" x14ac:dyDescent="0.15">
      <c r="A22" s="163" t="s">
        <v>22</v>
      </c>
      <c r="B22" s="217">
        <f t="shared" si="0"/>
        <v>39</v>
      </c>
      <c r="C22" s="108">
        <v>20</v>
      </c>
      <c r="D22" s="108">
        <v>6</v>
      </c>
      <c r="E22" s="108">
        <v>9</v>
      </c>
      <c r="F22" s="108">
        <v>1</v>
      </c>
      <c r="G22" s="108">
        <v>1</v>
      </c>
      <c r="H22" s="108">
        <v>1</v>
      </c>
      <c r="I22" s="108">
        <v>1</v>
      </c>
      <c r="J22" s="108">
        <v>0</v>
      </c>
      <c r="K22" s="108">
        <v>30527</v>
      </c>
    </row>
    <row r="23" spans="1:11" s="22" customFormat="1" ht="13.5" customHeight="1" x14ac:dyDescent="0.15">
      <c r="A23" s="163" t="s">
        <v>21</v>
      </c>
      <c r="B23" s="217">
        <f t="shared" si="0"/>
        <v>18</v>
      </c>
      <c r="C23" s="108">
        <v>13</v>
      </c>
      <c r="D23" s="108">
        <v>1</v>
      </c>
      <c r="E23" s="108">
        <v>2</v>
      </c>
      <c r="F23" s="108">
        <v>0</v>
      </c>
      <c r="G23" s="108">
        <v>1</v>
      </c>
      <c r="H23" s="108">
        <v>0</v>
      </c>
      <c r="I23" s="108">
        <v>1</v>
      </c>
      <c r="J23" s="108">
        <v>0</v>
      </c>
      <c r="K23" s="108">
        <v>12505</v>
      </c>
    </row>
    <row r="24" spans="1:11" s="22" customFormat="1" ht="13.5" customHeight="1" x14ac:dyDescent="0.15">
      <c r="A24" s="163" t="s">
        <v>20</v>
      </c>
      <c r="B24" s="217">
        <f t="shared" si="0"/>
        <v>38</v>
      </c>
      <c r="C24" s="108">
        <v>26</v>
      </c>
      <c r="D24" s="108">
        <v>9</v>
      </c>
      <c r="E24" s="108">
        <v>2</v>
      </c>
      <c r="F24" s="108">
        <v>1</v>
      </c>
      <c r="G24" s="108">
        <v>0</v>
      </c>
      <c r="H24" s="108">
        <v>0</v>
      </c>
      <c r="I24" s="108">
        <v>0</v>
      </c>
      <c r="J24" s="108">
        <v>0</v>
      </c>
      <c r="K24" s="108">
        <v>9345</v>
      </c>
    </row>
    <row r="25" spans="1:11" s="22" customFormat="1" ht="13.5" customHeight="1" x14ac:dyDescent="0.15">
      <c r="A25" s="163" t="s">
        <v>19</v>
      </c>
      <c r="B25" s="217">
        <f t="shared" si="0"/>
        <v>34</v>
      </c>
      <c r="C25" s="108">
        <v>29</v>
      </c>
      <c r="D25" s="108">
        <v>4</v>
      </c>
      <c r="E25" s="108">
        <v>0</v>
      </c>
      <c r="F25" s="108">
        <v>1</v>
      </c>
      <c r="G25" s="108">
        <v>0</v>
      </c>
      <c r="H25" s="108">
        <v>0</v>
      </c>
      <c r="I25" s="108">
        <v>0</v>
      </c>
      <c r="J25" s="108">
        <v>0</v>
      </c>
      <c r="K25" s="108">
        <v>6812</v>
      </c>
    </row>
    <row r="26" spans="1:11" s="22" customFormat="1" ht="13.5" customHeight="1" x14ac:dyDescent="0.15">
      <c r="A26" s="163" t="s">
        <v>18</v>
      </c>
      <c r="B26" s="217">
        <f t="shared" si="0"/>
        <v>107</v>
      </c>
      <c r="C26" s="108">
        <v>76</v>
      </c>
      <c r="D26" s="108">
        <v>15</v>
      </c>
      <c r="E26" s="108">
        <v>13</v>
      </c>
      <c r="F26" s="108">
        <v>1</v>
      </c>
      <c r="G26" s="108">
        <v>1</v>
      </c>
      <c r="H26" s="108">
        <v>0</v>
      </c>
      <c r="I26" s="108">
        <v>1</v>
      </c>
      <c r="J26" s="108">
        <v>0</v>
      </c>
      <c r="K26" s="108">
        <v>33836</v>
      </c>
    </row>
    <row r="27" spans="1:11" s="22" customFormat="1" ht="13.5" customHeight="1" x14ac:dyDescent="0.15">
      <c r="A27" s="163" t="s">
        <v>17</v>
      </c>
      <c r="B27" s="217">
        <f t="shared" si="0"/>
        <v>118</v>
      </c>
      <c r="C27" s="108">
        <v>80</v>
      </c>
      <c r="D27" s="108">
        <v>18</v>
      </c>
      <c r="E27" s="108">
        <v>16</v>
      </c>
      <c r="F27" s="108">
        <v>3</v>
      </c>
      <c r="G27" s="108">
        <v>1</v>
      </c>
      <c r="H27" s="108">
        <v>0</v>
      </c>
      <c r="I27" s="108">
        <v>0</v>
      </c>
      <c r="J27" s="108">
        <v>0</v>
      </c>
      <c r="K27" s="108">
        <v>33127</v>
      </c>
    </row>
    <row r="28" spans="1:11" s="22" customFormat="1" ht="13.5" customHeight="1" x14ac:dyDescent="0.15">
      <c r="A28" s="163" t="s">
        <v>16</v>
      </c>
      <c r="B28" s="217">
        <f t="shared" si="0"/>
        <v>65</v>
      </c>
      <c r="C28" s="108">
        <v>53</v>
      </c>
      <c r="D28" s="108">
        <v>7</v>
      </c>
      <c r="E28" s="108">
        <v>3</v>
      </c>
      <c r="F28" s="108">
        <v>0</v>
      </c>
      <c r="G28" s="108">
        <v>0</v>
      </c>
      <c r="H28" s="108">
        <v>2</v>
      </c>
      <c r="I28" s="108">
        <v>0</v>
      </c>
      <c r="J28" s="108">
        <v>0</v>
      </c>
      <c r="K28" s="108">
        <v>18789</v>
      </c>
    </row>
    <row r="29" spans="1:11" s="22" customFormat="1" ht="13.5" customHeight="1" x14ac:dyDescent="0.15">
      <c r="A29" s="163" t="s">
        <v>15</v>
      </c>
      <c r="B29" s="217">
        <f t="shared" si="0"/>
        <v>65</v>
      </c>
      <c r="C29" s="108">
        <v>43</v>
      </c>
      <c r="D29" s="108">
        <v>14</v>
      </c>
      <c r="E29" s="108">
        <v>3</v>
      </c>
      <c r="F29" s="108">
        <v>3</v>
      </c>
      <c r="G29" s="108">
        <v>1</v>
      </c>
      <c r="H29" s="108">
        <v>1</v>
      </c>
      <c r="I29" s="108">
        <v>0</v>
      </c>
      <c r="J29" s="108">
        <v>0</v>
      </c>
      <c r="K29" s="108">
        <v>21651</v>
      </c>
    </row>
    <row r="30" spans="1:11" s="22" customFormat="1" ht="13.5" customHeight="1" x14ac:dyDescent="0.15">
      <c r="A30" s="163" t="s">
        <v>14</v>
      </c>
      <c r="B30" s="217">
        <f t="shared" si="0"/>
        <v>143</v>
      </c>
      <c r="C30" s="108">
        <v>71</v>
      </c>
      <c r="D30" s="108">
        <v>31</v>
      </c>
      <c r="E30" s="108">
        <v>25</v>
      </c>
      <c r="F30" s="108">
        <v>8</v>
      </c>
      <c r="G30" s="108">
        <v>5</v>
      </c>
      <c r="H30" s="108">
        <v>2</v>
      </c>
      <c r="I30" s="108">
        <v>1</v>
      </c>
      <c r="J30" s="108">
        <v>0</v>
      </c>
      <c r="K30" s="108">
        <v>73659</v>
      </c>
    </row>
    <row r="31" spans="1:11" s="22" customFormat="1" ht="13.5" customHeight="1" x14ac:dyDescent="0.15">
      <c r="A31" s="163" t="s">
        <v>13</v>
      </c>
      <c r="B31" s="217">
        <f t="shared" si="0"/>
        <v>165</v>
      </c>
      <c r="C31" s="108">
        <v>103</v>
      </c>
      <c r="D31" s="108">
        <v>22</v>
      </c>
      <c r="E31" s="108">
        <v>24</v>
      </c>
      <c r="F31" s="108">
        <v>11</v>
      </c>
      <c r="G31" s="108">
        <v>2</v>
      </c>
      <c r="H31" s="108">
        <v>2</v>
      </c>
      <c r="I31" s="108">
        <v>1</v>
      </c>
      <c r="J31" s="108">
        <v>0</v>
      </c>
      <c r="K31" s="108">
        <v>72968</v>
      </c>
    </row>
    <row r="32" spans="1:11" s="22" customFormat="1" ht="13.5" customHeight="1" x14ac:dyDescent="0.15">
      <c r="A32" s="163" t="s">
        <v>12</v>
      </c>
      <c r="B32" s="217">
        <f t="shared" si="0"/>
        <v>64</v>
      </c>
      <c r="C32" s="108">
        <v>26</v>
      </c>
      <c r="D32" s="108">
        <v>19</v>
      </c>
      <c r="E32" s="108">
        <v>12</v>
      </c>
      <c r="F32" s="108">
        <v>7</v>
      </c>
      <c r="G32" s="108">
        <v>0</v>
      </c>
      <c r="H32" s="108">
        <v>0</v>
      </c>
      <c r="I32" s="108">
        <v>0</v>
      </c>
      <c r="J32" s="108">
        <v>0</v>
      </c>
      <c r="K32" s="108">
        <v>29132</v>
      </c>
    </row>
    <row r="33" spans="1:11" s="98" customFormat="1" ht="12" x14ac:dyDescent="0.15">
      <c r="A33" s="139"/>
      <c r="B33" s="101"/>
      <c r="C33" s="101"/>
      <c r="D33" s="101"/>
      <c r="E33" s="101"/>
      <c r="F33" s="101"/>
      <c r="G33" s="101"/>
      <c r="H33" s="101"/>
      <c r="I33" s="101"/>
      <c r="J33" s="101"/>
      <c r="K33" s="101"/>
    </row>
    <row r="34" spans="1:11" s="98" customFormat="1" ht="12" x14ac:dyDescent="0.15">
      <c r="A34" s="98" t="s">
        <v>290</v>
      </c>
    </row>
    <row r="35" spans="1:11" x14ac:dyDescent="0.15">
      <c r="A35" s="98"/>
    </row>
  </sheetData>
  <mergeCells count="12">
    <mergeCell ref="A3:A5"/>
    <mergeCell ref="K3:K5"/>
    <mergeCell ref="J4:J5"/>
    <mergeCell ref="D4:D5"/>
    <mergeCell ref="E4:E5"/>
    <mergeCell ref="B3:J3"/>
    <mergeCell ref="F4:F5"/>
    <mergeCell ref="G4:G5"/>
    <mergeCell ref="H4:H5"/>
    <mergeCell ref="I4:I5"/>
    <mergeCell ref="B4:B5"/>
    <mergeCell ref="C4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12:B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0"/>
  <sheetViews>
    <sheetView zoomScaleNormal="100" workbookViewId="0">
      <pane xSplit="1" ySplit="5" topLeftCell="B6" activePane="bottomRight" state="frozen"/>
      <selection pane="topRight"/>
      <selection pane="bottomLeft"/>
      <selection pane="bottomRight" activeCell="I4" sqref="I4:I6"/>
    </sheetView>
  </sheetViews>
  <sheetFormatPr defaultRowHeight="12" x14ac:dyDescent="0.4"/>
  <cols>
    <col min="1" max="1" width="9.125" style="2" customWidth="1"/>
    <col min="2" max="2" width="9.625" style="1" customWidth="1"/>
    <col min="3" max="3" width="6.5" style="1" customWidth="1"/>
    <col min="4" max="5" width="6.5" style="1" bestFit="1" customWidth="1"/>
    <col min="6" max="6" width="7.625" style="1" customWidth="1"/>
    <col min="7" max="7" width="8" style="1" customWidth="1"/>
    <col min="8" max="14" width="7.625" style="1" customWidth="1"/>
    <col min="15" max="15" width="7.375" style="1" bestFit="1" customWidth="1"/>
    <col min="16" max="16" width="7.625" style="1" customWidth="1"/>
    <col min="17" max="17" width="8" style="1" customWidth="1"/>
    <col min="18" max="18" width="5.625" style="1" bestFit="1" customWidth="1"/>
    <col min="19" max="19" width="9.125" style="2" customWidth="1"/>
    <col min="20" max="16384" width="9" style="1"/>
  </cols>
  <sheetData>
    <row r="1" spans="1:19" ht="24" customHeight="1" x14ac:dyDescent="0.4">
      <c r="A1" s="143" t="s">
        <v>307</v>
      </c>
    </row>
    <row r="2" spans="1:19" x14ac:dyDescent="0.4">
      <c r="C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19" s="2" customFormat="1" ht="15" customHeight="1" x14ac:dyDescent="0.4">
      <c r="A3" s="223" t="s">
        <v>51</v>
      </c>
      <c r="B3" s="228" t="s">
        <v>50</v>
      </c>
      <c r="C3" s="165"/>
      <c r="D3" s="166"/>
      <c r="E3" s="222" t="s">
        <v>308</v>
      </c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4"/>
      <c r="S3" s="222" t="s">
        <v>49</v>
      </c>
    </row>
    <row r="4" spans="1:19" s="2" customFormat="1" ht="15" customHeight="1" x14ac:dyDescent="0.4">
      <c r="A4" s="223"/>
      <c r="B4" s="229"/>
      <c r="C4" s="225" t="s">
        <v>309</v>
      </c>
      <c r="D4" s="230" t="s">
        <v>310</v>
      </c>
      <c r="E4" s="232" t="s">
        <v>34</v>
      </c>
      <c r="F4" s="220" t="s">
        <v>48</v>
      </c>
      <c r="G4" s="218" t="s">
        <v>47</v>
      </c>
      <c r="H4" s="218" t="s">
        <v>46</v>
      </c>
      <c r="I4" s="218" t="s">
        <v>45</v>
      </c>
      <c r="J4" s="218" t="s">
        <v>44</v>
      </c>
      <c r="K4" s="218" t="s">
        <v>43</v>
      </c>
      <c r="L4" s="218" t="s">
        <v>42</v>
      </c>
      <c r="M4" s="218" t="s">
        <v>41</v>
      </c>
      <c r="N4" s="218" t="s">
        <v>40</v>
      </c>
      <c r="O4" s="218" t="s">
        <v>39</v>
      </c>
      <c r="P4" s="218" t="s">
        <v>38</v>
      </c>
      <c r="Q4" s="218" t="s">
        <v>37</v>
      </c>
      <c r="R4" s="220" t="s">
        <v>36</v>
      </c>
      <c r="S4" s="222"/>
    </row>
    <row r="5" spans="1:19" s="2" customFormat="1" ht="15" customHeight="1" x14ac:dyDescent="0.4">
      <c r="A5" s="223"/>
      <c r="B5" s="226"/>
      <c r="C5" s="226"/>
      <c r="D5" s="231"/>
      <c r="E5" s="233"/>
      <c r="F5" s="221"/>
      <c r="G5" s="219"/>
      <c r="H5" s="219"/>
      <c r="I5" s="219"/>
      <c r="J5" s="227"/>
      <c r="K5" s="219"/>
      <c r="L5" s="219"/>
      <c r="M5" s="219"/>
      <c r="N5" s="219"/>
      <c r="O5" s="219"/>
      <c r="P5" s="219"/>
      <c r="Q5" s="219"/>
      <c r="R5" s="221"/>
      <c r="S5" s="222"/>
    </row>
    <row r="6" spans="1:19" ht="15" customHeight="1" x14ac:dyDescent="0.4">
      <c r="A6" s="167"/>
      <c r="B6" s="14"/>
      <c r="C6" s="14"/>
      <c r="D6" s="14"/>
      <c r="E6" s="168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3"/>
      <c r="S6" s="8"/>
    </row>
    <row r="7" spans="1:19" ht="15" customHeight="1" x14ac:dyDescent="0.15">
      <c r="A7" s="11" t="s">
        <v>311</v>
      </c>
      <c r="B7" s="10">
        <f>SUM(B8:B28)</f>
        <v>3232</v>
      </c>
      <c r="C7" s="10">
        <f t="shared" ref="C7:D7" si="0">SUM(C8:C28)</f>
        <v>1737</v>
      </c>
      <c r="D7" s="10">
        <f t="shared" si="0"/>
        <v>1495</v>
      </c>
      <c r="E7" s="141">
        <v>1812</v>
      </c>
      <c r="F7" s="10">
        <v>112</v>
      </c>
      <c r="G7" s="10">
        <v>287</v>
      </c>
      <c r="H7" s="10">
        <v>517</v>
      </c>
      <c r="I7" s="10">
        <v>342</v>
      </c>
      <c r="J7" s="10">
        <v>155</v>
      </c>
      <c r="K7" s="10">
        <v>140</v>
      </c>
      <c r="L7" s="10">
        <v>123</v>
      </c>
      <c r="M7" s="10">
        <v>76</v>
      </c>
      <c r="N7" s="10">
        <v>34</v>
      </c>
      <c r="O7" s="10">
        <v>9</v>
      </c>
      <c r="P7" s="10">
        <v>10</v>
      </c>
      <c r="Q7" s="10">
        <v>5</v>
      </c>
      <c r="R7" s="9">
        <v>2</v>
      </c>
      <c r="S7" s="8" t="s">
        <v>311</v>
      </c>
    </row>
    <row r="8" spans="1:19" ht="24.75" customHeight="1" x14ac:dyDescent="0.15">
      <c r="A8" s="12" t="s">
        <v>32</v>
      </c>
      <c r="B8" s="10">
        <v>185</v>
      </c>
      <c r="C8" s="169">
        <v>117</v>
      </c>
      <c r="D8" s="173">
        <v>68</v>
      </c>
      <c r="E8" s="170">
        <v>124</v>
      </c>
      <c r="F8" s="169">
        <v>6</v>
      </c>
      <c r="G8" s="169">
        <v>16</v>
      </c>
      <c r="H8" s="169">
        <v>26</v>
      </c>
      <c r="I8" s="169">
        <v>20</v>
      </c>
      <c r="J8" s="169">
        <v>7</v>
      </c>
      <c r="K8" s="169">
        <v>17</v>
      </c>
      <c r="L8" s="169">
        <v>17</v>
      </c>
      <c r="M8" s="169">
        <v>11</v>
      </c>
      <c r="N8" s="169">
        <v>2</v>
      </c>
      <c r="O8" s="169">
        <v>1</v>
      </c>
      <c r="P8" s="169">
        <v>1</v>
      </c>
      <c r="Q8" s="169">
        <v>0</v>
      </c>
      <c r="R8" s="171">
        <v>0</v>
      </c>
      <c r="S8" s="8" t="s">
        <v>32</v>
      </c>
    </row>
    <row r="9" spans="1:19" ht="15" customHeight="1" x14ac:dyDescent="0.15">
      <c r="A9" s="11" t="s">
        <v>31</v>
      </c>
      <c r="B9" s="10">
        <v>84</v>
      </c>
      <c r="C9" s="169">
        <v>20</v>
      </c>
      <c r="D9" s="173">
        <v>64</v>
      </c>
      <c r="E9" s="170">
        <v>20</v>
      </c>
      <c r="F9" s="169">
        <v>1</v>
      </c>
      <c r="G9" s="169">
        <v>2</v>
      </c>
      <c r="H9" s="169">
        <v>5</v>
      </c>
      <c r="I9" s="169">
        <v>3</v>
      </c>
      <c r="J9" s="169">
        <v>2</v>
      </c>
      <c r="K9" s="169">
        <v>1</v>
      </c>
      <c r="L9" s="169">
        <v>3</v>
      </c>
      <c r="M9" s="169">
        <v>1</v>
      </c>
      <c r="N9" s="169">
        <v>1</v>
      </c>
      <c r="O9" s="169">
        <v>0</v>
      </c>
      <c r="P9" s="169">
        <v>1</v>
      </c>
      <c r="Q9" s="169">
        <v>0</v>
      </c>
      <c r="R9" s="171">
        <v>0</v>
      </c>
      <c r="S9" s="8" t="s">
        <v>31</v>
      </c>
    </row>
    <row r="10" spans="1:19" ht="15" customHeight="1" x14ac:dyDescent="0.15">
      <c r="A10" s="11" t="s">
        <v>30</v>
      </c>
      <c r="B10" s="10">
        <v>103</v>
      </c>
      <c r="C10" s="169">
        <v>64</v>
      </c>
      <c r="D10" s="173">
        <v>39</v>
      </c>
      <c r="E10" s="170">
        <v>67</v>
      </c>
      <c r="F10" s="169">
        <v>6</v>
      </c>
      <c r="G10" s="169">
        <v>11</v>
      </c>
      <c r="H10" s="169">
        <v>24</v>
      </c>
      <c r="I10" s="169">
        <v>10</v>
      </c>
      <c r="J10" s="169">
        <v>5</v>
      </c>
      <c r="K10" s="169">
        <v>1</v>
      </c>
      <c r="L10" s="169">
        <v>4</v>
      </c>
      <c r="M10" s="169">
        <v>5</v>
      </c>
      <c r="N10" s="169">
        <v>0</v>
      </c>
      <c r="O10" s="169">
        <v>1</v>
      </c>
      <c r="P10" s="169">
        <v>0</v>
      </c>
      <c r="Q10" s="169">
        <v>0</v>
      </c>
      <c r="R10" s="171">
        <v>0</v>
      </c>
      <c r="S10" s="8" t="s">
        <v>30</v>
      </c>
    </row>
    <row r="11" spans="1:19" ht="15" customHeight="1" x14ac:dyDescent="0.15">
      <c r="A11" s="11" t="s">
        <v>29</v>
      </c>
      <c r="B11" s="10">
        <v>80</v>
      </c>
      <c r="C11" s="169">
        <v>54</v>
      </c>
      <c r="D11" s="173">
        <v>26</v>
      </c>
      <c r="E11" s="170">
        <v>58</v>
      </c>
      <c r="F11" s="169">
        <v>6</v>
      </c>
      <c r="G11" s="169">
        <v>7</v>
      </c>
      <c r="H11" s="169">
        <v>16</v>
      </c>
      <c r="I11" s="169">
        <v>13</v>
      </c>
      <c r="J11" s="169">
        <v>5</v>
      </c>
      <c r="K11" s="169">
        <v>7</v>
      </c>
      <c r="L11" s="169">
        <v>3</v>
      </c>
      <c r="M11" s="169">
        <v>0</v>
      </c>
      <c r="N11" s="169">
        <v>0</v>
      </c>
      <c r="O11" s="169">
        <v>0</v>
      </c>
      <c r="P11" s="169">
        <v>1</v>
      </c>
      <c r="Q11" s="169">
        <v>0</v>
      </c>
      <c r="R11" s="171">
        <v>0</v>
      </c>
      <c r="S11" s="8" t="s">
        <v>29</v>
      </c>
    </row>
    <row r="12" spans="1:19" ht="15" customHeight="1" x14ac:dyDescent="0.15">
      <c r="A12" s="11" t="s">
        <v>28</v>
      </c>
      <c r="B12" s="10">
        <v>84</v>
      </c>
      <c r="C12" s="169">
        <v>43</v>
      </c>
      <c r="D12" s="173">
        <v>41</v>
      </c>
      <c r="E12" s="170">
        <v>45</v>
      </c>
      <c r="F12" s="169">
        <v>3</v>
      </c>
      <c r="G12" s="169">
        <v>6</v>
      </c>
      <c r="H12" s="169">
        <v>11</v>
      </c>
      <c r="I12" s="169">
        <v>13</v>
      </c>
      <c r="J12" s="169">
        <v>5</v>
      </c>
      <c r="K12" s="169">
        <v>3</v>
      </c>
      <c r="L12" s="169">
        <v>1</v>
      </c>
      <c r="M12" s="169">
        <v>3</v>
      </c>
      <c r="N12" s="169">
        <v>0</v>
      </c>
      <c r="O12" s="169">
        <v>0</v>
      </c>
      <c r="P12" s="169">
        <v>0</v>
      </c>
      <c r="Q12" s="169">
        <v>0</v>
      </c>
      <c r="R12" s="171">
        <v>0</v>
      </c>
      <c r="S12" s="8" t="s">
        <v>28</v>
      </c>
    </row>
    <row r="13" spans="1:19" ht="15" customHeight="1" x14ac:dyDescent="0.15">
      <c r="A13" s="11" t="s">
        <v>27</v>
      </c>
      <c r="B13" s="10">
        <v>95</v>
      </c>
      <c r="C13" s="169">
        <v>58</v>
      </c>
      <c r="D13" s="173">
        <v>37</v>
      </c>
      <c r="E13" s="170">
        <v>59</v>
      </c>
      <c r="F13" s="169">
        <v>1</v>
      </c>
      <c r="G13" s="169">
        <v>6</v>
      </c>
      <c r="H13" s="169">
        <v>19</v>
      </c>
      <c r="I13" s="169">
        <v>9</v>
      </c>
      <c r="J13" s="169">
        <v>6</v>
      </c>
      <c r="K13" s="169">
        <v>5</v>
      </c>
      <c r="L13" s="169">
        <v>3</v>
      </c>
      <c r="M13" s="169">
        <v>4</v>
      </c>
      <c r="N13" s="169">
        <v>3</v>
      </c>
      <c r="O13" s="169">
        <v>1</v>
      </c>
      <c r="P13" s="169">
        <v>2</v>
      </c>
      <c r="Q13" s="169">
        <v>0</v>
      </c>
      <c r="R13" s="171">
        <v>0</v>
      </c>
      <c r="S13" s="8" t="s">
        <v>27</v>
      </c>
    </row>
    <row r="14" spans="1:19" ht="15" customHeight="1" x14ac:dyDescent="0.15">
      <c r="A14" s="11" t="s">
        <v>26</v>
      </c>
      <c r="B14" s="10">
        <v>214</v>
      </c>
      <c r="C14" s="169">
        <v>133</v>
      </c>
      <c r="D14" s="173">
        <v>81</v>
      </c>
      <c r="E14" s="170">
        <v>138</v>
      </c>
      <c r="F14" s="169">
        <v>12</v>
      </c>
      <c r="G14" s="169">
        <v>30</v>
      </c>
      <c r="H14" s="169">
        <v>31</v>
      </c>
      <c r="I14" s="169">
        <v>28</v>
      </c>
      <c r="J14" s="169">
        <v>11</v>
      </c>
      <c r="K14" s="169">
        <v>11</v>
      </c>
      <c r="L14" s="169">
        <v>10</v>
      </c>
      <c r="M14" s="169">
        <v>4</v>
      </c>
      <c r="N14" s="169">
        <v>1</v>
      </c>
      <c r="O14" s="169">
        <v>0</v>
      </c>
      <c r="P14" s="169">
        <v>0</v>
      </c>
      <c r="Q14" s="169">
        <v>0</v>
      </c>
      <c r="R14" s="171">
        <v>0</v>
      </c>
      <c r="S14" s="8" t="s">
        <v>26</v>
      </c>
    </row>
    <row r="15" spans="1:19" ht="15" customHeight="1" x14ac:dyDescent="0.15">
      <c r="A15" s="11" t="s">
        <v>25</v>
      </c>
      <c r="B15" s="10">
        <v>118</v>
      </c>
      <c r="C15" s="169">
        <v>84</v>
      </c>
      <c r="D15" s="173">
        <v>34</v>
      </c>
      <c r="E15" s="170">
        <v>85</v>
      </c>
      <c r="F15" s="169">
        <v>10</v>
      </c>
      <c r="G15" s="169">
        <v>12</v>
      </c>
      <c r="H15" s="169">
        <v>29</v>
      </c>
      <c r="I15" s="169">
        <v>17</v>
      </c>
      <c r="J15" s="169">
        <v>5</v>
      </c>
      <c r="K15" s="169">
        <v>5</v>
      </c>
      <c r="L15" s="169">
        <v>3</v>
      </c>
      <c r="M15" s="169">
        <v>3</v>
      </c>
      <c r="N15" s="169">
        <v>1</v>
      </c>
      <c r="O15" s="169">
        <v>0</v>
      </c>
      <c r="P15" s="169">
        <v>0</v>
      </c>
      <c r="Q15" s="169">
        <v>0</v>
      </c>
      <c r="R15" s="171">
        <v>0</v>
      </c>
      <c r="S15" s="8" t="s">
        <v>25</v>
      </c>
    </row>
    <row r="16" spans="1:19" ht="15" customHeight="1" x14ac:dyDescent="0.15">
      <c r="A16" s="11" t="s">
        <v>24</v>
      </c>
      <c r="B16" s="10">
        <v>258</v>
      </c>
      <c r="C16" s="169">
        <v>144</v>
      </c>
      <c r="D16" s="173">
        <v>114</v>
      </c>
      <c r="E16" s="170">
        <v>153</v>
      </c>
      <c r="F16" s="169">
        <v>10</v>
      </c>
      <c r="G16" s="169">
        <v>11</v>
      </c>
      <c r="H16" s="169">
        <v>34</v>
      </c>
      <c r="I16" s="169">
        <v>31</v>
      </c>
      <c r="J16" s="169">
        <v>17</v>
      </c>
      <c r="K16" s="169">
        <v>14</v>
      </c>
      <c r="L16" s="169">
        <v>11</v>
      </c>
      <c r="M16" s="169">
        <v>10</v>
      </c>
      <c r="N16" s="169">
        <v>11</v>
      </c>
      <c r="O16" s="169">
        <v>1</v>
      </c>
      <c r="P16" s="169">
        <v>1</v>
      </c>
      <c r="Q16" s="169">
        <v>2</v>
      </c>
      <c r="R16" s="171">
        <v>0</v>
      </c>
      <c r="S16" s="8" t="s">
        <v>24</v>
      </c>
    </row>
    <row r="17" spans="1:19" ht="15" customHeight="1" x14ac:dyDescent="0.15">
      <c r="A17" s="11" t="s">
        <v>23</v>
      </c>
      <c r="B17" s="10">
        <v>164</v>
      </c>
      <c r="C17" s="169">
        <v>120</v>
      </c>
      <c r="D17" s="173">
        <v>44</v>
      </c>
      <c r="E17" s="170">
        <v>124</v>
      </c>
      <c r="F17" s="169">
        <v>7</v>
      </c>
      <c r="G17" s="169">
        <v>12</v>
      </c>
      <c r="H17" s="169">
        <v>33</v>
      </c>
      <c r="I17" s="169">
        <v>22</v>
      </c>
      <c r="J17" s="169">
        <v>18</v>
      </c>
      <c r="K17" s="169">
        <v>12</v>
      </c>
      <c r="L17" s="169">
        <v>10</v>
      </c>
      <c r="M17" s="169">
        <v>6</v>
      </c>
      <c r="N17" s="169">
        <v>3</v>
      </c>
      <c r="O17" s="169">
        <v>0</v>
      </c>
      <c r="P17" s="169">
        <v>1</v>
      </c>
      <c r="Q17" s="169">
        <v>0</v>
      </c>
      <c r="R17" s="171">
        <v>0</v>
      </c>
      <c r="S17" s="8" t="s">
        <v>23</v>
      </c>
    </row>
    <row r="18" spans="1:19" ht="15" customHeight="1" x14ac:dyDescent="0.15">
      <c r="A18" s="11" t="s">
        <v>22</v>
      </c>
      <c r="B18" s="10">
        <v>206</v>
      </c>
      <c r="C18" s="169">
        <v>143</v>
      </c>
      <c r="D18" s="173">
        <v>63</v>
      </c>
      <c r="E18" s="170">
        <v>150</v>
      </c>
      <c r="F18" s="169">
        <v>5</v>
      </c>
      <c r="G18" s="169">
        <v>19</v>
      </c>
      <c r="H18" s="169">
        <v>27</v>
      </c>
      <c r="I18" s="169">
        <v>35</v>
      </c>
      <c r="J18" s="169">
        <v>21</v>
      </c>
      <c r="K18" s="169">
        <v>14</v>
      </c>
      <c r="L18" s="169">
        <v>16</v>
      </c>
      <c r="M18" s="169">
        <v>3</v>
      </c>
      <c r="N18" s="169">
        <v>4</v>
      </c>
      <c r="O18" s="169">
        <v>3</v>
      </c>
      <c r="P18" s="169">
        <v>1</v>
      </c>
      <c r="Q18" s="169">
        <v>1</v>
      </c>
      <c r="R18" s="171">
        <v>1</v>
      </c>
      <c r="S18" s="8" t="s">
        <v>22</v>
      </c>
    </row>
    <row r="19" spans="1:19" ht="15" customHeight="1" x14ac:dyDescent="0.15">
      <c r="A19" s="11" t="s">
        <v>21</v>
      </c>
      <c r="B19" s="10">
        <v>224</v>
      </c>
      <c r="C19" s="169">
        <v>153</v>
      </c>
      <c r="D19" s="173">
        <v>71</v>
      </c>
      <c r="E19" s="170">
        <v>160</v>
      </c>
      <c r="F19" s="169">
        <v>11</v>
      </c>
      <c r="G19" s="169">
        <v>24</v>
      </c>
      <c r="H19" s="169">
        <v>54</v>
      </c>
      <c r="I19" s="169">
        <v>28</v>
      </c>
      <c r="J19" s="169">
        <v>10</v>
      </c>
      <c r="K19" s="169">
        <v>12</v>
      </c>
      <c r="L19" s="169">
        <v>13</v>
      </c>
      <c r="M19" s="169">
        <v>8</v>
      </c>
      <c r="N19" s="169">
        <v>0</v>
      </c>
      <c r="O19" s="169">
        <v>0</v>
      </c>
      <c r="P19" s="169">
        <v>0</v>
      </c>
      <c r="Q19" s="169">
        <v>0</v>
      </c>
      <c r="R19" s="171">
        <v>0</v>
      </c>
      <c r="S19" s="8" t="s">
        <v>21</v>
      </c>
    </row>
    <row r="20" spans="1:19" ht="15" customHeight="1" x14ac:dyDescent="0.15">
      <c r="A20" s="11" t="s">
        <v>20</v>
      </c>
      <c r="B20" s="10">
        <v>119</v>
      </c>
      <c r="C20" s="169">
        <v>61</v>
      </c>
      <c r="D20" s="173">
        <v>58</v>
      </c>
      <c r="E20" s="170">
        <v>64</v>
      </c>
      <c r="F20" s="169">
        <v>2</v>
      </c>
      <c r="G20" s="169">
        <v>9</v>
      </c>
      <c r="H20" s="169">
        <v>23</v>
      </c>
      <c r="I20" s="169">
        <v>12</v>
      </c>
      <c r="J20" s="169">
        <v>5</v>
      </c>
      <c r="K20" s="169">
        <v>3</v>
      </c>
      <c r="L20" s="169">
        <v>5</v>
      </c>
      <c r="M20" s="169">
        <v>3</v>
      </c>
      <c r="N20" s="169">
        <v>0</v>
      </c>
      <c r="O20" s="169">
        <v>0</v>
      </c>
      <c r="P20" s="169">
        <v>1</v>
      </c>
      <c r="Q20" s="169">
        <v>1</v>
      </c>
      <c r="R20" s="171">
        <v>0</v>
      </c>
      <c r="S20" s="8" t="s">
        <v>20</v>
      </c>
    </row>
    <row r="21" spans="1:19" ht="15" customHeight="1" x14ac:dyDescent="0.15">
      <c r="A21" s="11" t="s">
        <v>19</v>
      </c>
      <c r="B21" s="10">
        <v>147</v>
      </c>
      <c r="C21" s="169">
        <v>75</v>
      </c>
      <c r="D21" s="173">
        <v>72</v>
      </c>
      <c r="E21" s="170">
        <v>77</v>
      </c>
      <c r="F21" s="169">
        <v>5</v>
      </c>
      <c r="G21" s="169">
        <v>16</v>
      </c>
      <c r="H21" s="169">
        <v>20</v>
      </c>
      <c r="I21" s="169">
        <v>12</v>
      </c>
      <c r="J21" s="169">
        <v>7</v>
      </c>
      <c r="K21" s="169">
        <v>8</v>
      </c>
      <c r="L21" s="169">
        <v>4</v>
      </c>
      <c r="M21" s="169">
        <v>2</v>
      </c>
      <c r="N21" s="169">
        <v>1</v>
      </c>
      <c r="O21" s="169">
        <v>1</v>
      </c>
      <c r="P21" s="169">
        <v>0</v>
      </c>
      <c r="Q21" s="169">
        <v>0</v>
      </c>
      <c r="R21" s="171">
        <v>1</v>
      </c>
      <c r="S21" s="8" t="s">
        <v>19</v>
      </c>
    </row>
    <row r="22" spans="1:19" ht="15" customHeight="1" x14ac:dyDescent="0.15">
      <c r="A22" s="11" t="s">
        <v>18</v>
      </c>
      <c r="B22" s="10">
        <v>192</v>
      </c>
      <c r="C22" s="169">
        <v>62</v>
      </c>
      <c r="D22" s="173">
        <v>130</v>
      </c>
      <c r="E22" s="170">
        <v>65</v>
      </c>
      <c r="F22" s="169">
        <v>3</v>
      </c>
      <c r="G22" s="169">
        <v>15</v>
      </c>
      <c r="H22" s="169">
        <v>22</v>
      </c>
      <c r="I22" s="169">
        <v>15</v>
      </c>
      <c r="J22" s="169">
        <v>3</v>
      </c>
      <c r="K22" s="169">
        <v>4</v>
      </c>
      <c r="L22" s="169">
        <v>3</v>
      </c>
      <c r="M22" s="169">
        <v>0</v>
      </c>
      <c r="N22" s="169">
        <v>0</v>
      </c>
      <c r="O22" s="169">
        <v>0</v>
      </c>
      <c r="P22" s="169">
        <v>0</v>
      </c>
      <c r="Q22" s="169">
        <v>0</v>
      </c>
      <c r="R22" s="171">
        <v>0</v>
      </c>
      <c r="S22" s="8" t="s">
        <v>18</v>
      </c>
    </row>
    <row r="23" spans="1:19" ht="15" customHeight="1" x14ac:dyDescent="0.15">
      <c r="A23" s="11" t="s">
        <v>17</v>
      </c>
      <c r="B23" s="10">
        <v>254</v>
      </c>
      <c r="C23" s="169">
        <v>89</v>
      </c>
      <c r="D23" s="173">
        <v>165</v>
      </c>
      <c r="E23" s="170">
        <v>92</v>
      </c>
      <c r="F23" s="169">
        <v>5</v>
      </c>
      <c r="G23" s="169">
        <v>23</v>
      </c>
      <c r="H23" s="169">
        <v>39</v>
      </c>
      <c r="I23" s="169">
        <v>11</v>
      </c>
      <c r="J23" s="169">
        <v>2</v>
      </c>
      <c r="K23" s="169">
        <v>5</v>
      </c>
      <c r="L23" s="169">
        <v>3</v>
      </c>
      <c r="M23" s="169">
        <v>3</v>
      </c>
      <c r="N23" s="169">
        <v>1</v>
      </c>
      <c r="O23" s="169">
        <v>0</v>
      </c>
      <c r="P23" s="169">
        <v>0</v>
      </c>
      <c r="Q23" s="169">
        <v>0</v>
      </c>
      <c r="R23" s="171">
        <v>0</v>
      </c>
      <c r="S23" s="8" t="s">
        <v>17</v>
      </c>
    </row>
    <row r="24" spans="1:19" ht="15" customHeight="1" x14ac:dyDescent="0.15">
      <c r="A24" s="11" t="s">
        <v>16</v>
      </c>
      <c r="B24" s="10">
        <v>155</v>
      </c>
      <c r="C24" s="169">
        <v>79</v>
      </c>
      <c r="D24" s="173">
        <v>76</v>
      </c>
      <c r="E24" s="170">
        <v>83</v>
      </c>
      <c r="F24" s="169">
        <v>5</v>
      </c>
      <c r="G24" s="169">
        <v>15</v>
      </c>
      <c r="H24" s="169">
        <v>24</v>
      </c>
      <c r="I24" s="169">
        <v>12</v>
      </c>
      <c r="J24" s="169">
        <v>7</v>
      </c>
      <c r="K24" s="169">
        <v>8</v>
      </c>
      <c r="L24" s="169">
        <v>6</v>
      </c>
      <c r="M24" s="169">
        <v>3</v>
      </c>
      <c r="N24" s="169">
        <v>3</v>
      </c>
      <c r="O24" s="169">
        <v>0</v>
      </c>
      <c r="P24" s="169">
        <v>0</v>
      </c>
      <c r="Q24" s="169">
        <v>0</v>
      </c>
      <c r="R24" s="171">
        <v>0</v>
      </c>
      <c r="S24" s="8" t="s">
        <v>16</v>
      </c>
    </row>
    <row r="25" spans="1:19" ht="15" customHeight="1" x14ac:dyDescent="0.15">
      <c r="A25" s="11" t="s">
        <v>15</v>
      </c>
      <c r="B25" s="10">
        <v>192</v>
      </c>
      <c r="C25" s="169">
        <v>107</v>
      </c>
      <c r="D25" s="173">
        <v>85</v>
      </c>
      <c r="E25" s="170">
        <v>111</v>
      </c>
      <c r="F25" s="169">
        <v>10</v>
      </c>
      <c r="G25" s="169">
        <v>24</v>
      </c>
      <c r="H25" s="169">
        <v>31</v>
      </c>
      <c r="I25" s="169">
        <v>24</v>
      </c>
      <c r="J25" s="169">
        <v>7</v>
      </c>
      <c r="K25" s="169">
        <v>3</v>
      </c>
      <c r="L25" s="169">
        <v>5</v>
      </c>
      <c r="M25" s="169">
        <v>2</v>
      </c>
      <c r="N25" s="169">
        <v>3</v>
      </c>
      <c r="O25" s="169">
        <v>1</v>
      </c>
      <c r="P25" s="169">
        <v>1</v>
      </c>
      <c r="Q25" s="169">
        <v>0</v>
      </c>
      <c r="R25" s="171">
        <v>0</v>
      </c>
      <c r="S25" s="8" t="s">
        <v>15</v>
      </c>
    </row>
    <row r="26" spans="1:19" ht="15" customHeight="1" x14ac:dyDescent="0.15">
      <c r="A26" s="11" t="s">
        <v>14</v>
      </c>
      <c r="B26" s="10">
        <v>122</v>
      </c>
      <c r="C26" s="169">
        <v>19</v>
      </c>
      <c r="D26" s="173">
        <v>103</v>
      </c>
      <c r="E26" s="170">
        <v>20</v>
      </c>
      <c r="F26" s="169">
        <v>1</v>
      </c>
      <c r="G26" s="169">
        <v>8</v>
      </c>
      <c r="H26" s="169">
        <v>5</v>
      </c>
      <c r="I26" s="169">
        <v>3</v>
      </c>
      <c r="J26" s="169">
        <v>1</v>
      </c>
      <c r="K26" s="169">
        <v>0</v>
      </c>
      <c r="L26" s="169">
        <v>0</v>
      </c>
      <c r="M26" s="169">
        <v>2</v>
      </c>
      <c r="N26" s="169">
        <v>0</v>
      </c>
      <c r="O26" s="169">
        <v>0</v>
      </c>
      <c r="P26" s="169">
        <v>0</v>
      </c>
      <c r="Q26" s="169">
        <v>0</v>
      </c>
      <c r="R26" s="171">
        <v>0</v>
      </c>
      <c r="S26" s="8" t="s">
        <v>14</v>
      </c>
    </row>
    <row r="27" spans="1:19" ht="15" customHeight="1" x14ac:dyDescent="0.15">
      <c r="A27" s="11" t="s">
        <v>13</v>
      </c>
      <c r="B27" s="10">
        <v>177</v>
      </c>
      <c r="C27" s="169">
        <v>81</v>
      </c>
      <c r="D27" s="173">
        <v>96</v>
      </c>
      <c r="E27" s="170">
        <v>83</v>
      </c>
      <c r="F27" s="169">
        <v>1</v>
      </c>
      <c r="G27" s="169">
        <v>15</v>
      </c>
      <c r="H27" s="169">
        <v>34</v>
      </c>
      <c r="I27" s="169">
        <v>16</v>
      </c>
      <c r="J27" s="169">
        <v>7</v>
      </c>
      <c r="K27" s="169">
        <v>3</v>
      </c>
      <c r="L27" s="169">
        <v>3</v>
      </c>
      <c r="M27" s="169">
        <v>3</v>
      </c>
      <c r="N27" s="169">
        <v>0</v>
      </c>
      <c r="O27" s="169">
        <v>0</v>
      </c>
      <c r="P27" s="169">
        <v>0</v>
      </c>
      <c r="Q27" s="169">
        <v>1</v>
      </c>
      <c r="R27" s="171">
        <v>0</v>
      </c>
      <c r="S27" s="8" t="s">
        <v>13</v>
      </c>
    </row>
    <row r="28" spans="1:19" ht="15" customHeight="1" x14ac:dyDescent="0.15">
      <c r="A28" s="11" t="s">
        <v>12</v>
      </c>
      <c r="B28" s="10">
        <v>59</v>
      </c>
      <c r="C28" s="169">
        <v>31</v>
      </c>
      <c r="D28" s="173">
        <v>28</v>
      </c>
      <c r="E28" s="170">
        <v>34</v>
      </c>
      <c r="F28" s="169">
        <v>2</v>
      </c>
      <c r="G28" s="169">
        <v>6</v>
      </c>
      <c r="H28" s="169">
        <v>10</v>
      </c>
      <c r="I28" s="169">
        <v>8</v>
      </c>
      <c r="J28" s="169">
        <v>4</v>
      </c>
      <c r="K28" s="169">
        <v>4</v>
      </c>
      <c r="L28" s="169">
        <v>0</v>
      </c>
      <c r="M28" s="169">
        <v>0</v>
      </c>
      <c r="N28" s="169">
        <v>0</v>
      </c>
      <c r="O28" s="169">
        <v>0</v>
      </c>
      <c r="P28" s="169">
        <v>0</v>
      </c>
      <c r="Q28" s="169">
        <v>0</v>
      </c>
      <c r="R28" s="171">
        <v>0</v>
      </c>
      <c r="S28" s="8" t="s">
        <v>12</v>
      </c>
    </row>
    <row r="29" spans="1:19" ht="15" customHeight="1" x14ac:dyDescent="0.4">
      <c r="A29" s="7"/>
      <c r="B29" s="6"/>
      <c r="C29" s="6"/>
      <c r="D29" s="6"/>
      <c r="E29" s="172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5"/>
      <c r="S29" s="4"/>
    </row>
    <row r="30" spans="1:19" ht="15" customHeight="1" x14ac:dyDescent="0.4">
      <c r="A30" s="3" t="s">
        <v>11</v>
      </c>
      <c r="C30" s="14"/>
      <c r="D30" s="14"/>
    </row>
  </sheetData>
  <mergeCells count="20">
    <mergeCell ref="S3:S5"/>
    <mergeCell ref="A3:A5"/>
    <mergeCell ref="G4:G5"/>
    <mergeCell ref="H4:H5"/>
    <mergeCell ref="I4:I5"/>
    <mergeCell ref="C4:C5"/>
    <mergeCell ref="J4:J5"/>
    <mergeCell ref="K4:K5"/>
    <mergeCell ref="L4:L5"/>
    <mergeCell ref="B3:B5"/>
    <mergeCell ref="P4:P5"/>
    <mergeCell ref="D4:D5"/>
    <mergeCell ref="E4:E5"/>
    <mergeCell ref="F4:F5"/>
    <mergeCell ref="M4:M5"/>
    <mergeCell ref="N4:N5"/>
    <mergeCell ref="O4:O5"/>
    <mergeCell ref="R4:R5"/>
    <mergeCell ref="Q4:Q5"/>
    <mergeCell ref="E3:R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zoomScaleNormal="100" workbookViewId="0">
      <selection activeCell="J10" sqref="J10"/>
    </sheetView>
  </sheetViews>
  <sheetFormatPr defaultRowHeight="13.5" x14ac:dyDescent="0.4"/>
  <cols>
    <col min="1" max="1" width="13.125" style="15" customWidth="1"/>
    <col min="2" max="2" width="9.875" style="15" customWidth="1"/>
    <col min="3" max="9" width="8.125" style="15" customWidth="1"/>
    <col min="10" max="10" width="8.625" style="15" customWidth="1"/>
    <col min="11" max="16384" width="9" style="15"/>
  </cols>
  <sheetData>
    <row r="1" spans="1:10" ht="24" customHeight="1" x14ac:dyDescent="0.4">
      <c r="A1" s="24" t="s">
        <v>76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9" customHeight="1" x14ac:dyDescent="0.4"/>
    <row r="3" spans="1:10" x14ac:dyDescent="0.4">
      <c r="A3" s="30" t="s">
        <v>75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6" customHeight="1" x14ac:dyDescent="0.4">
      <c r="A4" s="174"/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4">
      <c r="A5" s="234" t="s">
        <v>74</v>
      </c>
      <c r="B5" s="237" t="s">
        <v>73</v>
      </c>
      <c r="C5" s="240" t="s">
        <v>72</v>
      </c>
      <c r="D5" s="241"/>
      <c r="E5" s="241"/>
      <c r="F5" s="242"/>
      <c r="G5" s="240" t="s">
        <v>71</v>
      </c>
      <c r="H5" s="243"/>
      <c r="I5" s="243"/>
      <c r="J5" s="244"/>
    </row>
    <row r="6" spans="1:10" x14ac:dyDescent="0.4">
      <c r="A6" s="235"/>
      <c r="B6" s="238"/>
      <c r="C6" s="237" t="s">
        <v>34</v>
      </c>
      <c r="D6" s="150" t="s">
        <v>70</v>
      </c>
      <c r="E6" s="150" t="s">
        <v>69</v>
      </c>
      <c r="F6" s="150" t="s">
        <v>68</v>
      </c>
      <c r="G6" s="237" t="s">
        <v>34</v>
      </c>
      <c r="H6" s="150" t="s">
        <v>70</v>
      </c>
      <c r="I6" s="150" t="s">
        <v>69</v>
      </c>
      <c r="J6" s="153" t="s">
        <v>68</v>
      </c>
    </row>
    <row r="7" spans="1:10" x14ac:dyDescent="0.4">
      <c r="A7" s="236"/>
      <c r="B7" s="239"/>
      <c r="C7" s="245"/>
      <c r="D7" s="151" t="s">
        <v>67</v>
      </c>
      <c r="E7" s="151" t="s">
        <v>66</v>
      </c>
      <c r="F7" s="151" t="s">
        <v>65</v>
      </c>
      <c r="G7" s="245"/>
      <c r="H7" s="151" t="s">
        <v>67</v>
      </c>
      <c r="I7" s="151" t="s">
        <v>66</v>
      </c>
      <c r="J7" s="155" t="s">
        <v>65</v>
      </c>
    </row>
    <row r="8" spans="1:10" ht="13.5" customHeight="1" x14ac:dyDescent="0.4">
      <c r="B8" s="23"/>
    </row>
    <row r="9" spans="1:10" x14ac:dyDescent="0.4">
      <c r="A9" s="175" t="s">
        <v>64</v>
      </c>
      <c r="B9" s="21">
        <v>42574</v>
      </c>
      <c r="C9" s="20">
        <v>20384</v>
      </c>
      <c r="D9" s="20">
        <v>3583</v>
      </c>
      <c r="E9" s="20">
        <v>13975</v>
      </c>
      <c r="F9" s="20">
        <v>2826</v>
      </c>
      <c r="G9" s="20">
        <v>22190</v>
      </c>
      <c r="H9" s="20">
        <v>3610</v>
      </c>
      <c r="I9" s="20">
        <v>14479</v>
      </c>
      <c r="J9" s="20">
        <v>4101</v>
      </c>
    </row>
    <row r="10" spans="1:10" x14ac:dyDescent="0.4">
      <c r="A10" s="176" t="s">
        <v>63</v>
      </c>
      <c r="B10" s="21">
        <v>41099</v>
      </c>
      <c r="C10" s="20">
        <v>19727</v>
      </c>
      <c r="D10" s="20">
        <v>3544</v>
      </c>
      <c r="E10" s="20">
        <v>13395</v>
      </c>
      <c r="F10" s="20">
        <v>2788</v>
      </c>
      <c r="G10" s="20">
        <v>21372</v>
      </c>
      <c r="H10" s="20">
        <v>3539</v>
      </c>
      <c r="I10" s="20">
        <v>13774</v>
      </c>
      <c r="J10" s="20">
        <v>4059</v>
      </c>
    </row>
    <row r="11" spans="1:10" x14ac:dyDescent="0.4">
      <c r="A11" s="176" t="s">
        <v>62</v>
      </c>
      <c r="B11" s="21">
        <v>39810</v>
      </c>
      <c r="C11" s="20">
        <v>19089</v>
      </c>
      <c r="D11" s="20">
        <v>3468</v>
      </c>
      <c r="E11" s="20">
        <v>12765</v>
      </c>
      <c r="F11" s="20">
        <v>2856</v>
      </c>
      <c r="G11" s="20">
        <v>20721</v>
      </c>
      <c r="H11" s="20">
        <v>3483</v>
      </c>
      <c r="I11" s="20">
        <v>13198</v>
      </c>
      <c r="J11" s="20">
        <v>4040</v>
      </c>
    </row>
    <row r="12" spans="1:10" x14ac:dyDescent="0.4">
      <c r="A12" s="176" t="s">
        <v>61</v>
      </c>
      <c r="B12" s="21">
        <v>38716</v>
      </c>
      <c r="C12" s="20">
        <v>18619</v>
      </c>
      <c r="D12" s="20">
        <v>3432</v>
      </c>
      <c r="E12" s="20">
        <v>12311</v>
      </c>
      <c r="F12" s="20">
        <v>2876</v>
      </c>
      <c r="G12" s="20">
        <v>20097</v>
      </c>
      <c r="H12" s="20">
        <v>3420</v>
      </c>
      <c r="I12" s="20">
        <v>12551</v>
      </c>
      <c r="J12" s="20">
        <v>4126</v>
      </c>
    </row>
    <row r="13" spans="1:10" x14ac:dyDescent="0.4">
      <c r="A13" s="176" t="s">
        <v>60</v>
      </c>
      <c r="B13" s="21">
        <v>35876</v>
      </c>
      <c r="C13" s="20">
        <v>17240</v>
      </c>
      <c r="D13" s="20">
        <v>3236</v>
      </c>
      <c r="E13" s="20">
        <v>11017</v>
      </c>
      <c r="F13" s="20">
        <v>2987</v>
      </c>
      <c r="G13" s="20">
        <v>18636</v>
      </c>
      <c r="H13" s="20">
        <v>3158</v>
      </c>
      <c r="I13" s="20">
        <v>11285</v>
      </c>
      <c r="J13" s="20">
        <v>4193</v>
      </c>
    </row>
    <row r="14" spans="1:10" x14ac:dyDescent="0.4">
      <c r="A14" s="176" t="s">
        <v>59</v>
      </c>
      <c r="B14" s="21">
        <v>33962</v>
      </c>
      <c r="C14" s="20">
        <v>16335</v>
      </c>
      <c r="D14" s="20">
        <v>3032</v>
      </c>
      <c r="E14" s="20">
        <v>10210</v>
      </c>
      <c r="F14" s="20">
        <v>3093</v>
      </c>
      <c r="G14" s="20">
        <v>17627</v>
      </c>
      <c r="H14" s="20">
        <v>2988</v>
      </c>
      <c r="I14" s="20">
        <v>10398</v>
      </c>
      <c r="J14" s="20">
        <v>4241</v>
      </c>
    </row>
    <row r="15" spans="1:10" x14ac:dyDescent="0.4">
      <c r="A15" s="176" t="s">
        <v>58</v>
      </c>
      <c r="B15" s="21">
        <v>31136</v>
      </c>
      <c r="C15" s="20">
        <v>14998</v>
      </c>
      <c r="D15" s="20">
        <v>2575</v>
      </c>
      <c r="E15" s="20">
        <v>9172</v>
      </c>
      <c r="F15" s="20">
        <v>3251</v>
      </c>
      <c r="G15" s="20">
        <v>16138</v>
      </c>
      <c r="H15" s="20">
        <v>2554</v>
      </c>
      <c r="I15" s="20">
        <v>9277</v>
      </c>
      <c r="J15" s="20">
        <v>4307</v>
      </c>
    </row>
    <row r="16" spans="1:10" x14ac:dyDescent="0.4">
      <c r="A16" s="176" t="s">
        <v>57</v>
      </c>
      <c r="B16" s="21">
        <v>28926</v>
      </c>
      <c r="C16" s="20">
        <v>14021</v>
      </c>
      <c r="D16" s="20">
        <v>2285</v>
      </c>
      <c r="E16" s="20">
        <v>8466</v>
      </c>
      <c r="F16" s="20">
        <v>3270</v>
      </c>
      <c r="G16" s="20">
        <v>14905</v>
      </c>
      <c r="H16" s="20">
        <v>2128</v>
      </c>
      <c r="I16" s="20">
        <v>8516</v>
      </c>
      <c r="J16" s="20">
        <v>4261</v>
      </c>
    </row>
    <row r="17" spans="1:10" x14ac:dyDescent="0.4">
      <c r="A17" s="176" t="s">
        <v>56</v>
      </c>
      <c r="B17" s="21">
        <v>26939</v>
      </c>
      <c r="C17" s="20">
        <v>13040</v>
      </c>
      <c r="D17" s="20">
        <v>1977</v>
      </c>
      <c r="E17" s="20">
        <v>7685</v>
      </c>
      <c r="F17" s="20">
        <v>3378</v>
      </c>
      <c r="G17" s="20">
        <v>13899</v>
      </c>
      <c r="H17" s="20">
        <v>1877</v>
      </c>
      <c r="I17" s="20">
        <v>7741</v>
      </c>
      <c r="J17" s="20">
        <v>4281</v>
      </c>
    </row>
    <row r="18" spans="1:10" x14ac:dyDescent="0.4">
      <c r="A18" s="176" t="s">
        <v>55</v>
      </c>
      <c r="B18" s="21">
        <v>16849</v>
      </c>
      <c r="C18" s="20">
        <v>8224</v>
      </c>
      <c r="D18" s="22">
        <v>1022</v>
      </c>
      <c r="E18" s="20">
        <v>4762</v>
      </c>
      <c r="F18" s="20">
        <v>2440</v>
      </c>
      <c r="G18" s="20">
        <v>8625</v>
      </c>
      <c r="H18" s="22">
        <v>979</v>
      </c>
      <c r="I18" s="177">
        <v>4724</v>
      </c>
      <c r="J18" s="20">
        <v>2922</v>
      </c>
    </row>
    <row r="19" spans="1:10" ht="13.5" customHeight="1" x14ac:dyDescent="0.4">
      <c r="A19" s="176" t="s">
        <v>54</v>
      </c>
      <c r="B19" s="21">
        <v>13192</v>
      </c>
      <c r="C19" s="20">
        <v>6534</v>
      </c>
      <c r="D19" s="20">
        <v>721</v>
      </c>
      <c r="E19" s="20">
        <v>3694</v>
      </c>
      <c r="F19" s="20">
        <v>2119</v>
      </c>
      <c r="G19" s="20">
        <v>6658</v>
      </c>
      <c r="H19" s="20">
        <v>644</v>
      </c>
      <c r="I19" s="20">
        <v>3527</v>
      </c>
      <c r="J19" s="20">
        <v>2487</v>
      </c>
    </row>
    <row r="20" spans="1:10" ht="13.5" customHeight="1" x14ac:dyDescent="0.4">
      <c r="A20" s="176" t="s">
        <v>53</v>
      </c>
      <c r="B20" s="21">
        <v>8234</v>
      </c>
      <c r="C20" s="20">
        <v>4106</v>
      </c>
      <c r="D20" s="20">
        <v>360</v>
      </c>
      <c r="E20" s="20">
        <v>2215</v>
      </c>
      <c r="F20" s="20">
        <v>1531</v>
      </c>
      <c r="G20" s="20">
        <v>4128</v>
      </c>
      <c r="H20" s="20">
        <v>336</v>
      </c>
      <c r="I20" s="20">
        <v>2144</v>
      </c>
      <c r="J20" s="20">
        <v>1648</v>
      </c>
    </row>
    <row r="21" spans="1:10" x14ac:dyDescent="0.4">
      <c r="A21" s="176" t="s">
        <v>312</v>
      </c>
      <c r="B21" s="19">
        <v>6425</v>
      </c>
      <c r="C21" s="18">
        <v>3253</v>
      </c>
      <c r="D21" s="18">
        <v>258</v>
      </c>
      <c r="E21" s="18">
        <v>1553</v>
      </c>
      <c r="F21" s="18">
        <v>1442</v>
      </c>
      <c r="G21" s="18">
        <v>3172</v>
      </c>
      <c r="H21" s="18">
        <v>236</v>
      </c>
      <c r="I21" s="18">
        <v>1493</v>
      </c>
      <c r="J21" s="18">
        <v>1443</v>
      </c>
    </row>
    <row r="22" spans="1:10" x14ac:dyDescent="0.4">
      <c r="A22" s="17" t="s">
        <v>52</v>
      </c>
      <c r="B22" s="16"/>
      <c r="C22" s="16"/>
      <c r="D22" s="16"/>
      <c r="E22" s="16"/>
    </row>
    <row r="23" spans="1:10" x14ac:dyDescent="0.4">
      <c r="F23" s="111"/>
      <c r="J23" s="111"/>
    </row>
    <row r="24" spans="1:10" x14ac:dyDescent="0.4">
      <c r="D24" s="178"/>
      <c r="E24" s="178"/>
      <c r="F24" s="178"/>
      <c r="G24" s="178"/>
      <c r="H24" s="178"/>
    </row>
    <row r="25" spans="1:10" x14ac:dyDescent="0.4">
      <c r="F25" s="111"/>
    </row>
  </sheetData>
  <mergeCells count="6">
    <mergeCell ref="A5:A7"/>
    <mergeCell ref="B5:B7"/>
    <mergeCell ref="C5:F5"/>
    <mergeCell ref="G5:J5"/>
    <mergeCell ref="C6:C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zoomScaleNormal="100" zoomScaleSheetLayoutView="100" workbookViewId="0">
      <selection activeCell="D4" sqref="D4:G4"/>
    </sheetView>
  </sheetViews>
  <sheetFormatPr defaultRowHeight="13.5" x14ac:dyDescent="0.4"/>
  <cols>
    <col min="1" max="1" width="11.75" style="15" customWidth="1"/>
    <col min="2" max="2" width="10.625" style="15" customWidth="1"/>
    <col min="3" max="3" width="13.625" style="15" customWidth="1"/>
    <col min="4" max="5" width="9.625" style="15" customWidth="1"/>
    <col min="6" max="6" width="12.5" style="15" customWidth="1"/>
    <col min="7" max="7" width="9.625" style="15" customWidth="1"/>
    <col min="8" max="11" width="7.75" style="15" customWidth="1"/>
    <col min="12" max="16384" width="9" style="15"/>
  </cols>
  <sheetData>
    <row r="1" spans="1:11" ht="24" customHeight="1" x14ac:dyDescent="0.4">
      <c r="A1" s="24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7.25" x14ac:dyDescent="0.4">
      <c r="A2" s="24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5" customHeight="1" x14ac:dyDescent="0.4">
      <c r="A3" s="15" t="s">
        <v>313</v>
      </c>
    </row>
    <row r="4" spans="1:11" x14ac:dyDescent="0.4">
      <c r="A4" s="234" t="s">
        <v>92</v>
      </c>
      <c r="B4" s="237" t="s">
        <v>91</v>
      </c>
      <c r="C4" s="237" t="s">
        <v>90</v>
      </c>
      <c r="D4" s="240" t="s">
        <v>89</v>
      </c>
      <c r="E4" s="249"/>
      <c r="F4" s="249"/>
      <c r="G4" s="249"/>
      <c r="H4" s="175"/>
      <c r="I4" s="175"/>
      <c r="J4" s="175"/>
      <c r="K4" s="175"/>
    </row>
    <row r="5" spans="1:11" x14ac:dyDescent="0.4">
      <c r="A5" s="235"/>
      <c r="B5" s="238"/>
      <c r="C5" s="238"/>
      <c r="D5" s="237" t="s">
        <v>35</v>
      </c>
      <c r="E5" s="250" t="s">
        <v>88</v>
      </c>
      <c r="F5" s="250" t="s">
        <v>87</v>
      </c>
      <c r="G5" s="246" t="s">
        <v>86</v>
      </c>
      <c r="H5" s="179"/>
      <c r="I5" s="179"/>
      <c r="J5" s="179"/>
      <c r="K5" s="179"/>
    </row>
    <row r="6" spans="1:11" x14ac:dyDescent="0.4">
      <c r="A6" s="236"/>
      <c r="B6" s="239"/>
      <c r="C6" s="239"/>
      <c r="D6" s="239"/>
      <c r="E6" s="251"/>
      <c r="F6" s="252"/>
      <c r="G6" s="247"/>
      <c r="H6" s="30"/>
      <c r="I6" s="30"/>
      <c r="J6" s="179"/>
      <c r="K6" s="30"/>
    </row>
    <row r="7" spans="1:11" ht="13.5" customHeight="1" x14ac:dyDescent="0.4">
      <c r="A7" s="48"/>
      <c r="B7" s="42"/>
      <c r="C7" s="48"/>
      <c r="D7" s="48"/>
      <c r="E7" s="175"/>
      <c r="F7" s="48"/>
      <c r="G7" s="48"/>
      <c r="H7" s="48"/>
      <c r="I7" s="48"/>
      <c r="J7" s="175"/>
      <c r="K7" s="48"/>
    </row>
    <row r="8" spans="1:11" ht="13.5" customHeight="1" x14ac:dyDescent="0.4">
      <c r="A8" s="175" t="s">
        <v>85</v>
      </c>
      <c r="B8" s="27">
        <v>5029</v>
      </c>
      <c r="C8" s="26">
        <v>1147</v>
      </c>
      <c r="D8" s="26">
        <v>3882</v>
      </c>
      <c r="E8" s="26">
        <v>3496</v>
      </c>
      <c r="F8" s="26">
        <v>142</v>
      </c>
      <c r="G8" s="26">
        <v>244</v>
      </c>
      <c r="H8" s="26"/>
      <c r="I8" s="26"/>
      <c r="J8" s="26"/>
      <c r="K8" s="26"/>
    </row>
    <row r="9" spans="1:11" ht="13.5" customHeight="1" x14ac:dyDescent="0.4">
      <c r="A9" s="176" t="s">
        <v>84</v>
      </c>
      <c r="B9" s="27">
        <v>4417</v>
      </c>
      <c r="C9" s="26">
        <v>1071</v>
      </c>
      <c r="D9" s="26">
        <v>3346</v>
      </c>
      <c r="E9" s="26">
        <v>2959</v>
      </c>
      <c r="F9" s="26">
        <v>132</v>
      </c>
      <c r="G9" s="26">
        <v>255</v>
      </c>
      <c r="H9" s="26"/>
      <c r="I9" s="26"/>
      <c r="J9" s="26"/>
      <c r="K9" s="26"/>
    </row>
    <row r="10" spans="1:11" ht="13.5" customHeight="1" x14ac:dyDescent="0.4">
      <c r="A10" s="176" t="s">
        <v>83</v>
      </c>
      <c r="B10" s="27">
        <v>3718</v>
      </c>
      <c r="C10" s="26">
        <v>927</v>
      </c>
      <c r="D10" s="26">
        <v>2791</v>
      </c>
      <c r="E10" s="26">
        <v>2549</v>
      </c>
      <c r="F10" s="26">
        <v>69</v>
      </c>
      <c r="G10" s="26">
        <v>173</v>
      </c>
      <c r="H10" s="48"/>
      <c r="I10" s="48"/>
      <c r="J10" s="48"/>
      <c r="K10" s="48"/>
    </row>
    <row r="11" spans="1:11" ht="13.5" customHeight="1" x14ac:dyDescent="0.4">
      <c r="A11" s="176" t="s">
        <v>82</v>
      </c>
      <c r="B11" s="27">
        <v>2980</v>
      </c>
      <c r="C11" s="26">
        <v>746</v>
      </c>
      <c r="D11" s="26">
        <v>2234</v>
      </c>
      <c r="E11" s="26">
        <v>723</v>
      </c>
      <c r="F11" s="26">
        <v>46</v>
      </c>
      <c r="G11" s="26">
        <v>132</v>
      </c>
      <c r="H11" s="48"/>
      <c r="I11" s="48"/>
      <c r="J11" s="48"/>
      <c r="K11" s="48"/>
    </row>
    <row r="12" spans="1:11" ht="13.5" customHeight="1" x14ac:dyDescent="0.4">
      <c r="A12" s="176" t="s">
        <v>81</v>
      </c>
      <c r="B12" s="27">
        <v>2306</v>
      </c>
      <c r="C12" s="26">
        <v>528</v>
      </c>
      <c r="D12" s="26">
        <v>1778</v>
      </c>
      <c r="E12" s="25" t="s">
        <v>79</v>
      </c>
      <c r="F12" s="25" t="s">
        <v>79</v>
      </c>
      <c r="G12" s="25" t="s">
        <v>79</v>
      </c>
      <c r="H12" s="48"/>
      <c r="I12" s="48"/>
      <c r="J12" s="48"/>
      <c r="K12" s="48"/>
    </row>
    <row r="13" spans="1:11" ht="13.5" customHeight="1" x14ac:dyDescent="0.4">
      <c r="A13" s="176" t="s">
        <v>80</v>
      </c>
      <c r="B13" s="27">
        <v>1457</v>
      </c>
      <c r="C13" s="26">
        <v>323</v>
      </c>
      <c r="D13" s="26">
        <v>1134</v>
      </c>
      <c r="E13" s="25" t="s">
        <v>79</v>
      </c>
      <c r="F13" s="25" t="s">
        <v>79</v>
      </c>
      <c r="G13" s="25" t="s">
        <v>79</v>
      </c>
      <c r="H13" s="48"/>
      <c r="I13" s="48"/>
      <c r="J13" s="48"/>
      <c r="K13" s="48"/>
    </row>
    <row r="14" spans="1:11" ht="13.5" customHeight="1" x14ac:dyDescent="0.4">
      <c r="A14" s="48"/>
      <c r="B14" s="27"/>
      <c r="C14" s="26"/>
      <c r="D14" s="26"/>
      <c r="E14" s="26"/>
      <c r="F14" s="26"/>
      <c r="G14" s="26"/>
      <c r="H14" s="48"/>
      <c r="I14" s="48"/>
      <c r="J14" s="48"/>
      <c r="K14" s="48"/>
    </row>
    <row r="15" spans="1:11" ht="13.5" customHeight="1" x14ac:dyDescent="0.4">
      <c r="A15" s="180" t="s">
        <v>314</v>
      </c>
      <c r="B15" s="26"/>
      <c r="C15" s="26"/>
      <c r="D15" s="26"/>
      <c r="E15" s="26"/>
      <c r="F15" s="26"/>
      <c r="G15" s="48"/>
      <c r="I15" s="48"/>
      <c r="J15" s="48"/>
      <c r="K15" s="48"/>
    </row>
    <row r="16" spans="1:11" s="30" customFormat="1" ht="13.5" customHeight="1" x14ac:dyDescent="0.4">
      <c r="A16" s="149" t="s">
        <v>32</v>
      </c>
      <c r="B16" s="14">
        <v>90</v>
      </c>
      <c r="C16" s="14">
        <v>19</v>
      </c>
      <c r="D16" s="14">
        <v>71</v>
      </c>
      <c r="E16" s="25" t="s">
        <v>95</v>
      </c>
      <c r="F16" s="25" t="s">
        <v>95</v>
      </c>
      <c r="G16" s="25" t="s">
        <v>95</v>
      </c>
    </row>
    <row r="17" spans="1:10" s="30" customFormat="1" ht="13.5" customHeight="1" x14ac:dyDescent="0.4">
      <c r="A17" s="149" t="s">
        <v>31</v>
      </c>
      <c r="B17" s="14">
        <v>28</v>
      </c>
      <c r="C17" s="14">
        <v>9</v>
      </c>
      <c r="D17" s="14">
        <v>19</v>
      </c>
      <c r="E17" s="25" t="s">
        <v>95</v>
      </c>
      <c r="F17" s="25" t="s">
        <v>95</v>
      </c>
      <c r="G17" s="25" t="s">
        <v>95</v>
      </c>
      <c r="I17" s="181"/>
    </row>
    <row r="18" spans="1:10" s="30" customFormat="1" ht="13.5" customHeight="1" x14ac:dyDescent="0.4">
      <c r="A18" s="149" t="s">
        <v>30</v>
      </c>
      <c r="B18" s="14">
        <v>52</v>
      </c>
      <c r="C18" s="14">
        <v>13</v>
      </c>
      <c r="D18" s="14">
        <v>39</v>
      </c>
      <c r="E18" s="25" t="s">
        <v>95</v>
      </c>
      <c r="F18" s="25" t="s">
        <v>95</v>
      </c>
      <c r="G18" s="25" t="s">
        <v>95</v>
      </c>
      <c r="I18" s="181"/>
    </row>
    <row r="19" spans="1:10" s="30" customFormat="1" ht="13.5" customHeight="1" x14ac:dyDescent="0.4">
      <c r="A19" s="149" t="s">
        <v>29</v>
      </c>
      <c r="B19" s="14">
        <v>41</v>
      </c>
      <c r="C19" s="22">
        <v>21</v>
      </c>
      <c r="D19" s="22">
        <v>20</v>
      </c>
      <c r="E19" s="25" t="s">
        <v>95</v>
      </c>
      <c r="F19" s="25" t="s">
        <v>95</v>
      </c>
      <c r="G19" s="25" t="s">
        <v>95</v>
      </c>
      <c r="I19" s="181"/>
    </row>
    <row r="20" spans="1:10" s="30" customFormat="1" ht="13.5" customHeight="1" x14ac:dyDescent="0.4">
      <c r="A20" s="149" t="s">
        <v>28</v>
      </c>
      <c r="B20" s="14">
        <v>41</v>
      </c>
      <c r="C20" s="14">
        <v>4</v>
      </c>
      <c r="D20" s="14">
        <v>37</v>
      </c>
      <c r="E20" s="25" t="s">
        <v>95</v>
      </c>
      <c r="F20" s="25" t="s">
        <v>95</v>
      </c>
      <c r="G20" s="25" t="s">
        <v>95</v>
      </c>
      <c r="I20" s="181"/>
      <c r="J20" s="181"/>
    </row>
    <row r="21" spans="1:10" s="30" customFormat="1" ht="13.5" customHeight="1" x14ac:dyDescent="0.4">
      <c r="A21" s="149" t="s">
        <v>27</v>
      </c>
      <c r="B21" s="14">
        <v>47</v>
      </c>
      <c r="C21" s="14">
        <v>14</v>
      </c>
      <c r="D21" s="14">
        <v>33</v>
      </c>
      <c r="E21" s="25" t="s">
        <v>95</v>
      </c>
      <c r="F21" s="25" t="s">
        <v>95</v>
      </c>
      <c r="G21" s="25" t="s">
        <v>95</v>
      </c>
      <c r="I21" s="181"/>
    </row>
    <row r="22" spans="1:10" s="30" customFormat="1" ht="13.5" customHeight="1" x14ac:dyDescent="0.4">
      <c r="A22" s="149" t="s">
        <v>26</v>
      </c>
      <c r="B22" s="14">
        <v>113</v>
      </c>
      <c r="C22" s="14">
        <v>27</v>
      </c>
      <c r="D22" s="14">
        <v>86</v>
      </c>
      <c r="E22" s="25" t="s">
        <v>95</v>
      </c>
      <c r="F22" s="25" t="s">
        <v>95</v>
      </c>
      <c r="G22" s="25" t="s">
        <v>95</v>
      </c>
      <c r="I22" s="181"/>
    </row>
    <row r="23" spans="1:10" s="30" customFormat="1" ht="13.5" customHeight="1" x14ac:dyDescent="0.4">
      <c r="A23" s="149" t="s">
        <v>25</v>
      </c>
      <c r="B23" s="14">
        <v>46</v>
      </c>
      <c r="C23" s="14">
        <v>15</v>
      </c>
      <c r="D23" s="14">
        <v>31</v>
      </c>
      <c r="E23" s="25" t="s">
        <v>95</v>
      </c>
      <c r="F23" s="25" t="s">
        <v>95</v>
      </c>
      <c r="G23" s="25" t="s">
        <v>95</v>
      </c>
      <c r="I23" s="181"/>
    </row>
    <row r="24" spans="1:10" s="30" customFormat="1" ht="13.5" customHeight="1" x14ac:dyDescent="0.4">
      <c r="A24" s="149" t="s">
        <v>24</v>
      </c>
      <c r="B24" s="14">
        <v>145</v>
      </c>
      <c r="C24" s="14">
        <v>31</v>
      </c>
      <c r="D24" s="14">
        <v>114</v>
      </c>
      <c r="E24" s="25" t="s">
        <v>95</v>
      </c>
      <c r="F24" s="25" t="s">
        <v>95</v>
      </c>
      <c r="G24" s="25" t="s">
        <v>95</v>
      </c>
      <c r="I24" s="181"/>
    </row>
    <row r="25" spans="1:10" s="30" customFormat="1" ht="13.5" customHeight="1" x14ac:dyDescent="0.4">
      <c r="A25" s="149" t="s">
        <v>23</v>
      </c>
      <c r="B25" s="14">
        <v>98</v>
      </c>
      <c r="C25" s="14">
        <v>30</v>
      </c>
      <c r="D25" s="14">
        <v>68</v>
      </c>
      <c r="E25" s="25" t="s">
        <v>95</v>
      </c>
      <c r="F25" s="25" t="s">
        <v>95</v>
      </c>
      <c r="G25" s="25" t="s">
        <v>95</v>
      </c>
      <c r="I25" s="181"/>
    </row>
    <row r="26" spans="1:10" s="30" customFormat="1" ht="13.5" customHeight="1" x14ac:dyDescent="0.4">
      <c r="A26" s="149" t="s">
        <v>22</v>
      </c>
      <c r="B26" s="14">
        <v>132</v>
      </c>
      <c r="C26" s="14">
        <v>36</v>
      </c>
      <c r="D26" s="14">
        <v>96</v>
      </c>
      <c r="E26" s="25" t="s">
        <v>95</v>
      </c>
      <c r="F26" s="25" t="s">
        <v>95</v>
      </c>
      <c r="G26" s="25" t="s">
        <v>95</v>
      </c>
      <c r="I26" s="181"/>
    </row>
    <row r="27" spans="1:10" s="30" customFormat="1" ht="13.5" customHeight="1" x14ac:dyDescent="0.4">
      <c r="A27" s="149" t="s">
        <v>21</v>
      </c>
      <c r="B27" s="14">
        <v>131</v>
      </c>
      <c r="C27" s="14">
        <v>27</v>
      </c>
      <c r="D27" s="14">
        <v>104</v>
      </c>
      <c r="E27" s="25" t="s">
        <v>95</v>
      </c>
      <c r="F27" s="25" t="s">
        <v>95</v>
      </c>
      <c r="G27" s="25" t="s">
        <v>95</v>
      </c>
      <c r="I27" s="181"/>
    </row>
    <row r="28" spans="1:10" s="30" customFormat="1" ht="13.5" customHeight="1" x14ac:dyDescent="0.4">
      <c r="A28" s="149" t="s">
        <v>20</v>
      </c>
      <c r="B28" s="14">
        <v>44</v>
      </c>
      <c r="C28" s="14">
        <v>6</v>
      </c>
      <c r="D28" s="14">
        <v>38</v>
      </c>
      <c r="E28" s="25" t="s">
        <v>95</v>
      </c>
      <c r="F28" s="25" t="s">
        <v>95</v>
      </c>
      <c r="G28" s="25" t="s">
        <v>95</v>
      </c>
      <c r="I28" s="181"/>
      <c r="J28" s="181"/>
    </row>
    <row r="29" spans="1:10" s="30" customFormat="1" ht="13.5" customHeight="1" x14ac:dyDescent="0.4">
      <c r="A29" s="149" t="s">
        <v>19</v>
      </c>
      <c r="B29" s="14">
        <v>70</v>
      </c>
      <c r="C29" s="14">
        <v>6</v>
      </c>
      <c r="D29" s="14">
        <v>64</v>
      </c>
      <c r="E29" s="25" t="s">
        <v>95</v>
      </c>
      <c r="F29" s="25" t="s">
        <v>95</v>
      </c>
      <c r="G29" s="25" t="s">
        <v>95</v>
      </c>
      <c r="I29" s="181"/>
    </row>
    <row r="30" spans="1:10" s="30" customFormat="1" ht="13.5" customHeight="1" x14ac:dyDescent="0.4">
      <c r="A30" s="149" t="s">
        <v>18</v>
      </c>
      <c r="B30" s="14">
        <v>54</v>
      </c>
      <c r="C30" s="14">
        <v>6</v>
      </c>
      <c r="D30" s="14">
        <v>48</v>
      </c>
      <c r="E30" s="25" t="s">
        <v>95</v>
      </c>
      <c r="F30" s="25" t="s">
        <v>95</v>
      </c>
      <c r="G30" s="25" t="s">
        <v>95</v>
      </c>
      <c r="I30" s="181"/>
    </row>
    <row r="31" spans="1:10" s="30" customFormat="1" ht="13.5" customHeight="1" x14ac:dyDescent="0.4">
      <c r="A31" s="149" t="s">
        <v>17</v>
      </c>
      <c r="B31" s="14">
        <v>72</v>
      </c>
      <c r="C31" s="14">
        <v>5</v>
      </c>
      <c r="D31" s="14">
        <v>67</v>
      </c>
      <c r="E31" s="25" t="s">
        <v>95</v>
      </c>
      <c r="F31" s="25" t="s">
        <v>95</v>
      </c>
      <c r="G31" s="25" t="s">
        <v>95</v>
      </c>
    </row>
    <row r="32" spans="1:10" s="30" customFormat="1" ht="13.5" customHeight="1" x14ac:dyDescent="0.4">
      <c r="A32" s="149" t="s">
        <v>16</v>
      </c>
      <c r="B32" s="14">
        <v>75</v>
      </c>
      <c r="C32" s="14">
        <v>12</v>
      </c>
      <c r="D32" s="14">
        <v>63</v>
      </c>
      <c r="E32" s="25" t="s">
        <v>95</v>
      </c>
      <c r="F32" s="25" t="s">
        <v>95</v>
      </c>
      <c r="G32" s="25" t="s">
        <v>95</v>
      </c>
    </row>
    <row r="33" spans="1:9" s="30" customFormat="1" ht="13.5" customHeight="1" x14ac:dyDescent="0.4">
      <c r="A33" s="149" t="s">
        <v>15</v>
      </c>
      <c r="B33" s="14">
        <v>69</v>
      </c>
      <c r="C33" s="14">
        <v>22</v>
      </c>
      <c r="D33" s="14">
        <v>47</v>
      </c>
      <c r="E33" s="25" t="s">
        <v>95</v>
      </c>
      <c r="F33" s="25" t="s">
        <v>95</v>
      </c>
      <c r="G33" s="25" t="s">
        <v>95</v>
      </c>
      <c r="I33" s="181"/>
    </row>
    <row r="34" spans="1:9" s="30" customFormat="1" ht="13.5" customHeight="1" x14ac:dyDescent="0.4">
      <c r="A34" s="149" t="s">
        <v>14</v>
      </c>
      <c r="B34" s="14">
        <v>23</v>
      </c>
      <c r="C34" s="14">
        <v>5</v>
      </c>
      <c r="D34" s="14">
        <v>18</v>
      </c>
      <c r="E34" s="25" t="s">
        <v>95</v>
      </c>
      <c r="F34" s="25" t="s">
        <v>95</v>
      </c>
      <c r="G34" s="25" t="s">
        <v>95</v>
      </c>
      <c r="I34" s="181"/>
    </row>
    <row r="35" spans="1:9" s="30" customFormat="1" ht="13.5" customHeight="1" x14ac:dyDescent="0.4">
      <c r="A35" s="149" t="s">
        <v>13</v>
      </c>
      <c r="B35" s="14">
        <v>67</v>
      </c>
      <c r="C35" s="14">
        <v>10</v>
      </c>
      <c r="D35" s="14">
        <v>57</v>
      </c>
      <c r="E35" s="25" t="s">
        <v>95</v>
      </c>
      <c r="F35" s="25" t="s">
        <v>95</v>
      </c>
      <c r="G35" s="25" t="s">
        <v>95</v>
      </c>
      <c r="I35" s="181"/>
    </row>
    <row r="36" spans="1:9" s="30" customFormat="1" ht="13.5" customHeight="1" x14ac:dyDescent="0.4">
      <c r="A36" s="149" t="s">
        <v>12</v>
      </c>
      <c r="B36" s="14">
        <v>19</v>
      </c>
      <c r="C36" s="14">
        <v>5</v>
      </c>
      <c r="D36" s="14">
        <v>14</v>
      </c>
      <c r="E36" s="25" t="s">
        <v>95</v>
      </c>
      <c r="F36" s="25" t="s">
        <v>95</v>
      </c>
      <c r="G36" s="25" t="s">
        <v>95</v>
      </c>
      <c r="I36" s="181"/>
    </row>
    <row r="37" spans="1:9" ht="13.5" customHeight="1" x14ac:dyDescent="0.4">
      <c r="A37" s="182"/>
      <c r="B37" s="49"/>
      <c r="C37" s="49"/>
      <c r="D37" s="49"/>
      <c r="E37" s="49"/>
      <c r="F37" s="49"/>
      <c r="G37" s="49"/>
    </row>
    <row r="38" spans="1:9" ht="16.149999999999999" customHeight="1" x14ac:dyDescent="0.4">
      <c r="A38" s="48" t="s">
        <v>78</v>
      </c>
      <c r="B38" s="16"/>
      <c r="C38" s="16"/>
    </row>
    <row r="39" spans="1:9" x14ac:dyDescent="0.4">
      <c r="A39" s="248" t="s">
        <v>77</v>
      </c>
      <c r="B39" s="248"/>
      <c r="C39" s="248"/>
      <c r="D39" s="248"/>
      <c r="E39" s="248"/>
      <c r="F39" s="248"/>
      <c r="G39" s="248"/>
    </row>
    <row r="41" spans="1:9" x14ac:dyDescent="0.4">
      <c r="B41" s="111"/>
      <c r="C41" s="111"/>
      <c r="D41" s="111"/>
    </row>
  </sheetData>
  <mergeCells count="9">
    <mergeCell ref="G5:G6"/>
    <mergeCell ref="A39:G39"/>
    <mergeCell ref="A4:A6"/>
    <mergeCell ref="B4:B6"/>
    <mergeCell ref="C4:C6"/>
    <mergeCell ref="D4:G4"/>
    <mergeCell ref="D5:D6"/>
    <mergeCell ref="E5:E6"/>
    <mergeCell ref="F5:F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7"/>
  <sheetViews>
    <sheetView topLeftCell="A4" zoomScaleNormal="100" workbookViewId="0">
      <selection activeCell="A23" sqref="A23"/>
    </sheetView>
  </sheetViews>
  <sheetFormatPr defaultRowHeight="13.5" x14ac:dyDescent="0.4"/>
  <cols>
    <col min="1" max="1" width="17.625" style="15" customWidth="1"/>
    <col min="2" max="2" width="11.625" style="15" customWidth="1"/>
    <col min="3" max="3" width="13.625" style="15" customWidth="1"/>
    <col min="4" max="7" width="14.125" style="15" customWidth="1"/>
    <col min="8" max="8" width="11.625" style="15" customWidth="1"/>
    <col min="9" max="13" width="14.125" style="15" customWidth="1"/>
    <col min="14" max="16384" width="9" style="15"/>
  </cols>
  <sheetData>
    <row r="1" spans="1:21" ht="24" customHeight="1" x14ac:dyDescent="0.2">
      <c r="A1" s="24" t="s">
        <v>315</v>
      </c>
      <c r="B1" s="135"/>
      <c r="C1" s="135"/>
      <c r="D1" s="135"/>
      <c r="E1" s="135"/>
      <c r="F1" s="16"/>
      <c r="G1" s="16"/>
      <c r="H1" s="16"/>
      <c r="I1" s="16"/>
      <c r="J1" s="16"/>
      <c r="K1" s="16"/>
      <c r="L1" s="16"/>
      <c r="M1" s="16"/>
    </row>
    <row r="2" spans="1:21" ht="10.5" customHeight="1" x14ac:dyDescent="0.4">
      <c r="A2" s="2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1" x14ac:dyDescent="0.4">
      <c r="A3" s="30" t="s">
        <v>118</v>
      </c>
      <c r="C3" s="16"/>
      <c r="E3" s="16"/>
      <c r="F3" s="16"/>
      <c r="G3" s="30"/>
      <c r="I3" s="16"/>
      <c r="J3" s="16"/>
      <c r="K3" s="16"/>
      <c r="L3" s="16"/>
      <c r="M3" s="16"/>
    </row>
    <row r="4" spans="1:21" x14ac:dyDescent="0.4">
      <c r="A4" s="30" t="s">
        <v>117</v>
      </c>
      <c r="C4" s="16"/>
      <c r="E4" s="16"/>
      <c r="F4" s="16"/>
      <c r="G4" s="30"/>
      <c r="I4" s="16"/>
      <c r="J4" s="16"/>
      <c r="K4" s="16"/>
      <c r="L4" s="16"/>
      <c r="M4" s="16"/>
    </row>
    <row r="5" spans="1:21" s="30" customFormat="1" ht="14.25" customHeight="1" x14ac:dyDescent="0.4">
      <c r="A5" s="264" t="s">
        <v>103</v>
      </c>
      <c r="B5" s="269" t="s">
        <v>116</v>
      </c>
      <c r="C5" s="270"/>
      <c r="D5" s="270"/>
      <c r="E5" s="270"/>
      <c r="F5" s="270"/>
      <c r="G5" s="271"/>
      <c r="H5" s="269" t="s">
        <v>115</v>
      </c>
      <c r="I5" s="270"/>
      <c r="J5" s="270"/>
      <c r="K5" s="270"/>
      <c r="L5" s="270"/>
      <c r="M5" s="270"/>
    </row>
    <row r="6" spans="1:21" s="30" customFormat="1" ht="18" customHeight="1" x14ac:dyDescent="0.4">
      <c r="A6" s="265"/>
      <c r="B6" s="267" t="s">
        <v>73</v>
      </c>
      <c r="C6" s="272" t="s">
        <v>114</v>
      </c>
      <c r="D6" s="45" t="s">
        <v>113</v>
      </c>
      <c r="E6" s="44"/>
      <c r="F6" s="272" t="s">
        <v>112</v>
      </c>
      <c r="G6" s="272" t="s">
        <v>108</v>
      </c>
      <c r="H6" s="267" t="s">
        <v>73</v>
      </c>
      <c r="I6" s="272" t="s">
        <v>111</v>
      </c>
      <c r="J6" s="45" t="s">
        <v>110</v>
      </c>
      <c r="K6" s="44"/>
      <c r="L6" s="272" t="s">
        <v>109</v>
      </c>
      <c r="M6" s="274" t="s">
        <v>108</v>
      </c>
    </row>
    <row r="7" spans="1:21" s="30" customFormat="1" ht="18" customHeight="1" x14ac:dyDescent="0.4">
      <c r="A7" s="266"/>
      <c r="B7" s="268"/>
      <c r="C7" s="273"/>
      <c r="D7" s="43" t="s">
        <v>107</v>
      </c>
      <c r="E7" s="43" t="s">
        <v>106</v>
      </c>
      <c r="F7" s="252"/>
      <c r="G7" s="252"/>
      <c r="H7" s="268"/>
      <c r="I7" s="252"/>
      <c r="J7" s="43" t="s">
        <v>107</v>
      </c>
      <c r="K7" s="43" t="s">
        <v>106</v>
      </c>
      <c r="L7" s="252"/>
      <c r="M7" s="275"/>
    </row>
    <row r="8" spans="1:21" ht="5.25" customHeight="1" x14ac:dyDescent="0.4">
      <c r="A8" s="175"/>
      <c r="B8" s="42"/>
      <c r="C8" s="48"/>
      <c r="D8" s="175"/>
      <c r="E8" s="175"/>
      <c r="F8" s="48"/>
      <c r="G8" s="48"/>
      <c r="H8" s="48"/>
      <c r="I8" s="48"/>
      <c r="J8" s="175"/>
      <c r="K8" s="175"/>
      <c r="L8" s="48"/>
      <c r="M8" s="48"/>
    </row>
    <row r="9" spans="1:21" ht="15" customHeight="1" x14ac:dyDescent="0.15">
      <c r="A9" s="183" t="s">
        <v>105</v>
      </c>
      <c r="B9" s="41">
        <v>16501</v>
      </c>
      <c r="C9" s="40">
        <v>4502</v>
      </c>
      <c r="D9" s="40">
        <v>1578</v>
      </c>
      <c r="E9" s="40">
        <v>6325</v>
      </c>
      <c r="F9" s="40">
        <v>1959</v>
      </c>
      <c r="G9" s="40">
        <v>2137</v>
      </c>
      <c r="H9" s="40">
        <v>18312</v>
      </c>
      <c r="I9" s="40">
        <v>7088</v>
      </c>
      <c r="J9" s="40">
        <v>877</v>
      </c>
      <c r="K9" s="40">
        <v>3229</v>
      </c>
      <c r="L9" s="40">
        <v>2366</v>
      </c>
      <c r="M9" s="40">
        <v>4752</v>
      </c>
      <c r="N9" s="59"/>
    </row>
    <row r="10" spans="1:21" ht="15" customHeight="1" x14ac:dyDescent="0.15">
      <c r="A10" s="183" t="s">
        <v>62</v>
      </c>
      <c r="B10" s="39">
        <v>15393</v>
      </c>
      <c r="C10" s="38">
        <v>4430</v>
      </c>
      <c r="D10" s="38">
        <v>1248</v>
      </c>
      <c r="E10" s="38">
        <v>6064</v>
      </c>
      <c r="F10" s="38">
        <v>1866</v>
      </c>
      <c r="G10" s="38">
        <v>1785</v>
      </c>
      <c r="H10" s="38">
        <v>17016</v>
      </c>
      <c r="I10" s="38">
        <v>6744</v>
      </c>
      <c r="J10" s="38">
        <v>624</v>
      </c>
      <c r="K10" s="38">
        <v>3140</v>
      </c>
      <c r="L10" s="38">
        <v>2306</v>
      </c>
      <c r="M10" s="38">
        <v>4202</v>
      </c>
      <c r="N10" s="59"/>
    </row>
    <row r="11" spans="1:21" ht="15" customHeight="1" x14ac:dyDescent="0.15">
      <c r="A11" s="183" t="s">
        <v>104</v>
      </c>
      <c r="B11" s="39">
        <v>13802</v>
      </c>
      <c r="C11" s="38">
        <v>4155</v>
      </c>
      <c r="D11" s="38">
        <v>863</v>
      </c>
      <c r="E11" s="38">
        <v>5670</v>
      </c>
      <c r="F11" s="38">
        <v>1642</v>
      </c>
      <c r="G11" s="38">
        <v>1472</v>
      </c>
      <c r="H11" s="38">
        <v>15264</v>
      </c>
      <c r="I11" s="38">
        <v>6075</v>
      </c>
      <c r="J11" s="38">
        <v>450</v>
      </c>
      <c r="K11" s="38">
        <v>2910</v>
      </c>
      <c r="L11" s="38">
        <v>2144</v>
      </c>
      <c r="M11" s="38">
        <v>3685</v>
      </c>
      <c r="N11" s="59"/>
    </row>
    <row r="12" spans="1:21" ht="15" customHeight="1" x14ac:dyDescent="0.15">
      <c r="A12" s="183" t="s">
        <v>58</v>
      </c>
      <c r="B12" s="39">
        <v>10000</v>
      </c>
      <c r="C12" s="38">
        <v>3154</v>
      </c>
      <c r="D12" s="38">
        <v>787</v>
      </c>
      <c r="E12" s="38">
        <v>3947</v>
      </c>
      <c r="F12" s="38">
        <v>936</v>
      </c>
      <c r="G12" s="38">
        <v>1176</v>
      </c>
      <c r="H12" s="38">
        <v>10878</v>
      </c>
      <c r="I12" s="38">
        <v>4554</v>
      </c>
      <c r="J12" s="38">
        <v>286</v>
      </c>
      <c r="K12" s="38">
        <v>1916</v>
      </c>
      <c r="L12" s="38">
        <v>1459</v>
      </c>
      <c r="M12" s="38">
        <v>2663</v>
      </c>
      <c r="N12" s="59"/>
    </row>
    <row r="13" spans="1:21" ht="15" customHeight="1" x14ac:dyDescent="0.15">
      <c r="A13" s="183" t="s">
        <v>56</v>
      </c>
      <c r="B13" s="39">
        <f>SUM(C13:G13)</f>
        <v>8704</v>
      </c>
      <c r="C13" s="38">
        <v>3213</v>
      </c>
      <c r="D13" s="38">
        <v>541</v>
      </c>
      <c r="E13" s="38">
        <v>3388</v>
      </c>
      <c r="F13" s="38">
        <v>578</v>
      </c>
      <c r="G13" s="38">
        <v>984</v>
      </c>
      <c r="H13" s="38">
        <f>SUM(I13:M13)</f>
        <v>9390</v>
      </c>
      <c r="I13" s="38">
        <v>4131</v>
      </c>
      <c r="J13" s="38">
        <v>276</v>
      </c>
      <c r="K13" s="38">
        <v>1882</v>
      </c>
      <c r="L13" s="38">
        <v>1098</v>
      </c>
      <c r="M13" s="38">
        <v>2003</v>
      </c>
      <c r="N13" s="59"/>
    </row>
    <row r="14" spans="1:21" ht="15" customHeight="1" x14ac:dyDescent="0.15">
      <c r="A14" s="37" t="s">
        <v>55</v>
      </c>
      <c r="B14" s="35">
        <v>7202</v>
      </c>
      <c r="C14" s="31">
        <v>2708</v>
      </c>
      <c r="D14" s="31">
        <v>615</v>
      </c>
      <c r="E14" s="31">
        <v>2528</v>
      </c>
      <c r="F14" s="31">
        <v>608</v>
      </c>
      <c r="G14" s="31">
        <v>743</v>
      </c>
      <c r="H14" s="31">
        <v>7646</v>
      </c>
      <c r="I14" s="31">
        <v>3336</v>
      </c>
      <c r="J14" s="31">
        <v>330</v>
      </c>
      <c r="K14" s="31">
        <v>1390</v>
      </c>
      <c r="L14" s="31">
        <v>1063</v>
      </c>
      <c r="M14" s="31">
        <v>1527</v>
      </c>
      <c r="N14" s="59"/>
    </row>
    <row r="15" spans="1:21" s="30" customFormat="1" ht="15" customHeight="1" x14ac:dyDescent="0.15">
      <c r="A15" s="36"/>
      <c r="B15" s="35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30"/>
    </row>
    <row r="16" spans="1:21" s="30" customFormat="1" ht="15" customHeight="1" x14ac:dyDescent="0.4">
      <c r="A16" s="265" t="s">
        <v>103</v>
      </c>
      <c r="B16" s="277" t="s">
        <v>72</v>
      </c>
      <c r="C16" s="278"/>
      <c r="D16" s="278"/>
      <c r="E16" s="278"/>
      <c r="F16" s="278"/>
      <c r="G16" s="278"/>
      <c r="H16" s="277" t="s">
        <v>71</v>
      </c>
      <c r="I16" s="278"/>
      <c r="J16" s="278"/>
      <c r="K16" s="278"/>
      <c r="L16" s="278"/>
      <c r="M16" s="276"/>
      <c r="U16" s="184"/>
    </row>
    <row r="17" spans="1:21" s="30" customFormat="1" ht="15" customHeight="1" x14ac:dyDescent="0.4">
      <c r="A17" s="265"/>
      <c r="B17" s="276" t="s">
        <v>102</v>
      </c>
      <c r="C17" s="261" t="s">
        <v>101</v>
      </c>
      <c r="D17" s="262"/>
      <c r="E17" s="262"/>
      <c r="F17" s="257" t="s">
        <v>100</v>
      </c>
      <c r="G17" s="254" t="s">
        <v>316</v>
      </c>
      <c r="H17" s="257" t="s">
        <v>102</v>
      </c>
      <c r="I17" s="261" t="s">
        <v>101</v>
      </c>
      <c r="J17" s="262"/>
      <c r="K17" s="263"/>
      <c r="L17" s="257" t="s">
        <v>100</v>
      </c>
      <c r="M17" s="260" t="s">
        <v>316</v>
      </c>
      <c r="U17" s="253"/>
    </row>
    <row r="18" spans="1:21" s="30" customFormat="1" ht="15" customHeight="1" x14ac:dyDescent="0.4">
      <c r="A18" s="265"/>
      <c r="B18" s="276"/>
      <c r="C18" s="254" t="s">
        <v>99</v>
      </c>
      <c r="D18" s="254" t="s">
        <v>98</v>
      </c>
      <c r="E18" s="254" t="s">
        <v>97</v>
      </c>
      <c r="F18" s="258"/>
      <c r="G18" s="255"/>
      <c r="H18" s="258"/>
      <c r="I18" s="254" t="s">
        <v>99</v>
      </c>
      <c r="J18" s="254" t="s">
        <v>98</v>
      </c>
      <c r="K18" s="254" t="s">
        <v>97</v>
      </c>
      <c r="L18" s="258"/>
      <c r="M18" s="260"/>
      <c r="U18" s="253"/>
    </row>
    <row r="19" spans="1:21" s="30" customFormat="1" ht="15" customHeight="1" x14ac:dyDescent="0.4">
      <c r="A19" s="265"/>
      <c r="B19" s="276"/>
      <c r="C19" s="255"/>
      <c r="D19" s="255"/>
      <c r="E19" s="255"/>
      <c r="F19" s="258"/>
      <c r="G19" s="255"/>
      <c r="H19" s="258"/>
      <c r="I19" s="255"/>
      <c r="J19" s="255"/>
      <c r="K19" s="255"/>
      <c r="L19" s="258"/>
      <c r="M19" s="260"/>
      <c r="U19" s="253"/>
    </row>
    <row r="20" spans="1:21" s="30" customFormat="1" ht="15" customHeight="1" x14ac:dyDescent="0.4">
      <c r="A20" s="265"/>
      <c r="B20" s="276"/>
      <c r="C20" s="256"/>
      <c r="D20" s="256"/>
      <c r="E20" s="256"/>
      <c r="F20" s="259"/>
      <c r="G20" s="256"/>
      <c r="H20" s="259"/>
      <c r="I20" s="256"/>
      <c r="J20" s="256"/>
      <c r="K20" s="256"/>
      <c r="L20" s="259"/>
      <c r="M20" s="260"/>
      <c r="U20" s="253"/>
    </row>
    <row r="21" spans="1:21" s="30" customFormat="1" ht="5.25" customHeight="1" x14ac:dyDescent="0.15">
      <c r="A21" s="34"/>
      <c r="B21" s="185"/>
      <c r="C21" s="185"/>
      <c r="D21" s="185"/>
      <c r="E21" s="185"/>
      <c r="F21" s="185"/>
      <c r="H21" s="185"/>
      <c r="I21" s="185"/>
      <c r="J21" s="185"/>
      <c r="K21" s="185"/>
      <c r="L21" s="130"/>
    </row>
    <row r="22" spans="1:21" s="30" customFormat="1" ht="15" customHeight="1" x14ac:dyDescent="0.15">
      <c r="A22" s="162" t="s">
        <v>96</v>
      </c>
      <c r="B22" s="185">
        <v>5813</v>
      </c>
      <c r="C22" s="185">
        <v>2480</v>
      </c>
      <c r="D22" s="185">
        <v>2173</v>
      </c>
      <c r="E22" s="185">
        <v>216</v>
      </c>
      <c r="F22" s="185">
        <v>472</v>
      </c>
      <c r="G22" s="186">
        <v>472</v>
      </c>
      <c r="H22" s="185">
        <v>6014</v>
      </c>
      <c r="I22" s="185">
        <v>2017</v>
      </c>
      <c r="J22" s="185">
        <v>1700</v>
      </c>
      <c r="K22" s="185">
        <v>124</v>
      </c>
      <c r="L22" s="32">
        <v>412</v>
      </c>
      <c r="M22" s="186">
        <v>1761</v>
      </c>
      <c r="U22" s="32"/>
    </row>
    <row r="23" spans="1:21" s="30" customFormat="1" ht="15" customHeight="1" x14ac:dyDescent="0.15">
      <c r="A23" s="187" t="s">
        <v>33</v>
      </c>
      <c r="B23" s="33">
        <v>3746</v>
      </c>
      <c r="C23" s="185">
        <v>1807</v>
      </c>
      <c r="D23" s="185">
        <v>1311</v>
      </c>
      <c r="E23" s="185">
        <v>174</v>
      </c>
      <c r="F23" s="185">
        <v>220</v>
      </c>
      <c r="G23" s="186">
        <v>234</v>
      </c>
      <c r="H23" s="185">
        <v>3792</v>
      </c>
      <c r="I23" s="185">
        <v>1442</v>
      </c>
      <c r="J23" s="185">
        <v>1123</v>
      </c>
      <c r="K23" s="185">
        <v>102</v>
      </c>
      <c r="L23" s="32">
        <v>213</v>
      </c>
      <c r="M23" s="186">
        <v>912</v>
      </c>
      <c r="U23" s="32"/>
    </row>
    <row r="24" spans="1:21" s="46" customFormat="1" ht="15" customHeight="1" x14ac:dyDescent="0.15">
      <c r="A24" s="187" t="s">
        <v>312</v>
      </c>
      <c r="B24" s="33">
        <v>2995</v>
      </c>
      <c r="C24" s="185">
        <v>1584</v>
      </c>
      <c r="D24" s="185">
        <v>971</v>
      </c>
      <c r="E24" s="185">
        <v>123</v>
      </c>
      <c r="F24" s="185">
        <v>146</v>
      </c>
      <c r="G24" s="186">
        <v>171</v>
      </c>
      <c r="H24" s="185">
        <v>2936</v>
      </c>
      <c r="I24" s="185">
        <v>1067</v>
      </c>
      <c r="J24" s="185">
        <v>837</v>
      </c>
      <c r="K24" s="185">
        <v>72</v>
      </c>
      <c r="L24" s="32">
        <v>153</v>
      </c>
      <c r="M24" s="186">
        <v>807</v>
      </c>
      <c r="N24" s="188"/>
    </row>
    <row r="25" spans="1:21" s="30" customFormat="1" ht="15" customHeight="1" x14ac:dyDescent="0.15">
      <c r="A25" s="162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  <c r="O25" s="32"/>
    </row>
    <row r="26" spans="1:21" ht="33.75" customHeight="1" x14ac:dyDescent="0.4">
      <c r="A26" s="29" t="s">
        <v>94</v>
      </c>
      <c r="B26" s="16"/>
      <c r="C26" s="16"/>
    </row>
    <row r="27" spans="1:21" x14ac:dyDescent="0.4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</sheetData>
  <mergeCells count="29">
    <mergeCell ref="H16:M16"/>
    <mergeCell ref="A16:A20"/>
    <mergeCell ref="G17:G20"/>
    <mergeCell ref="B17:B20"/>
    <mergeCell ref="C17:E17"/>
    <mergeCell ref="F17:F20"/>
    <mergeCell ref="C18:C20"/>
    <mergeCell ref="B16:G16"/>
    <mergeCell ref="H5:M5"/>
    <mergeCell ref="H6:H7"/>
    <mergeCell ref="I6:I7"/>
    <mergeCell ref="L6:L7"/>
    <mergeCell ref="M6:M7"/>
    <mergeCell ref="A5:A7"/>
    <mergeCell ref="B6:B7"/>
    <mergeCell ref="B5:G5"/>
    <mergeCell ref="F6:F7"/>
    <mergeCell ref="C6:C7"/>
    <mergeCell ref="G6:G7"/>
    <mergeCell ref="U17:U20"/>
    <mergeCell ref="I18:I20"/>
    <mergeCell ref="J18:J20"/>
    <mergeCell ref="K18:K20"/>
    <mergeCell ref="D18:D20"/>
    <mergeCell ref="E18:E20"/>
    <mergeCell ref="H17:H20"/>
    <mergeCell ref="M17:M20"/>
    <mergeCell ref="I17:K17"/>
    <mergeCell ref="L17:L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7"/>
  <sheetViews>
    <sheetView zoomScaleNormal="100" zoomScaleSheetLayoutView="100" workbookViewId="0">
      <selection activeCell="L14" sqref="L14"/>
    </sheetView>
  </sheetViews>
  <sheetFormatPr defaultRowHeight="13.5" x14ac:dyDescent="0.4"/>
  <cols>
    <col min="1" max="1" width="16.125" style="15" customWidth="1"/>
    <col min="2" max="2" width="15.5" style="15" customWidth="1"/>
    <col min="3" max="3" width="7.5" style="15" customWidth="1"/>
    <col min="4" max="4" width="9.125" style="15" bestFit="1" customWidth="1"/>
    <col min="5" max="5" width="11.625" style="15" customWidth="1"/>
    <col min="6" max="6" width="7.5" style="15" customWidth="1"/>
    <col min="7" max="7" width="8.125" style="15" customWidth="1"/>
    <col min="8" max="8" width="7.625" style="15" customWidth="1"/>
    <col min="9" max="16384" width="9" style="15"/>
  </cols>
  <sheetData>
    <row r="1" spans="1:8" ht="24" customHeight="1" x14ac:dyDescent="0.4">
      <c r="A1" s="280" t="s">
        <v>326</v>
      </c>
      <c r="B1" s="280"/>
      <c r="C1" s="280"/>
      <c r="D1" s="280"/>
      <c r="E1" s="280"/>
      <c r="F1" s="280"/>
      <c r="G1" s="280"/>
      <c r="H1" s="280"/>
    </row>
    <row r="2" spans="1:8" ht="13.5" customHeight="1" x14ac:dyDescent="0.4">
      <c r="A2" s="24"/>
      <c r="B2" s="16"/>
      <c r="C2" s="16"/>
      <c r="D2" s="16"/>
      <c r="E2" s="16"/>
      <c r="F2" s="16"/>
      <c r="G2" s="16"/>
      <c r="H2" s="16"/>
    </row>
    <row r="3" spans="1:8" x14ac:dyDescent="0.4">
      <c r="A3" s="195" t="s">
        <v>130</v>
      </c>
      <c r="B3" s="16"/>
      <c r="C3" s="16"/>
      <c r="D3" s="16"/>
      <c r="E3" s="16"/>
      <c r="F3" s="16"/>
      <c r="G3" s="281" t="s">
        <v>129</v>
      </c>
      <c r="H3" s="281"/>
    </row>
    <row r="4" spans="1:8" x14ac:dyDescent="0.4">
      <c r="A4" s="195" t="s">
        <v>325</v>
      </c>
      <c r="B4" s="16"/>
      <c r="C4" s="16"/>
      <c r="D4" s="16"/>
      <c r="E4" s="16"/>
      <c r="F4" s="16"/>
      <c r="G4" s="155"/>
      <c r="H4" s="155"/>
    </row>
    <row r="5" spans="1:8" ht="14.25" customHeight="1" x14ac:dyDescent="0.4">
      <c r="A5" s="234" t="s">
        <v>128</v>
      </c>
      <c r="B5" s="250" t="s">
        <v>127</v>
      </c>
      <c r="C5" s="240" t="s">
        <v>126</v>
      </c>
      <c r="D5" s="283"/>
      <c r="E5" s="240" t="s">
        <v>125</v>
      </c>
      <c r="F5" s="243"/>
      <c r="G5" s="240" t="s">
        <v>124</v>
      </c>
      <c r="H5" s="243"/>
    </row>
    <row r="6" spans="1:8" ht="14.25" customHeight="1" x14ac:dyDescent="0.4">
      <c r="A6" s="235"/>
      <c r="B6" s="282"/>
      <c r="C6" s="284" t="s">
        <v>123</v>
      </c>
      <c r="D6" s="246" t="s">
        <v>119</v>
      </c>
      <c r="E6" s="240" t="s">
        <v>73</v>
      </c>
      <c r="F6" s="283"/>
      <c r="G6" s="240" t="s">
        <v>73</v>
      </c>
      <c r="H6" s="283"/>
    </row>
    <row r="7" spans="1:8" ht="14.25" customHeight="1" x14ac:dyDescent="0.4">
      <c r="A7" s="235"/>
      <c r="B7" s="282"/>
      <c r="C7" s="285"/>
      <c r="D7" s="286"/>
      <c r="E7" s="272" t="s">
        <v>122</v>
      </c>
      <c r="F7" s="237" t="s">
        <v>119</v>
      </c>
      <c r="G7" s="250" t="s">
        <v>121</v>
      </c>
      <c r="H7" s="237" t="s">
        <v>119</v>
      </c>
    </row>
    <row r="8" spans="1:8" x14ac:dyDescent="0.4">
      <c r="A8" s="236"/>
      <c r="B8" s="252"/>
      <c r="C8" s="275"/>
      <c r="D8" s="247"/>
      <c r="E8" s="273"/>
      <c r="F8" s="239"/>
      <c r="G8" s="252"/>
      <c r="H8" s="239"/>
    </row>
    <row r="9" spans="1:8" ht="12" customHeight="1" x14ac:dyDescent="0.4">
      <c r="B9" s="23"/>
    </row>
    <row r="10" spans="1:8" ht="12" customHeight="1" x14ac:dyDescent="0.4">
      <c r="A10" s="176" t="s">
        <v>341</v>
      </c>
      <c r="B10" s="56">
        <v>737040</v>
      </c>
      <c r="C10" s="58">
        <v>7805</v>
      </c>
      <c r="D10" s="58">
        <v>508702</v>
      </c>
      <c r="E10" s="58">
        <v>3960</v>
      </c>
      <c r="F10" s="58">
        <v>113914</v>
      </c>
      <c r="G10" s="58">
        <v>7602</v>
      </c>
      <c r="H10" s="58">
        <v>114424</v>
      </c>
    </row>
    <row r="11" spans="1:8" ht="12" customHeight="1" x14ac:dyDescent="0.4">
      <c r="A11" s="339">
        <v>60</v>
      </c>
      <c r="B11" s="56">
        <v>686787</v>
      </c>
      <c r="C11" s="58">
        <v>7214</v>
      </c>
      <c r="D11" s="58">
        <v>491591</v>
      </c>
      <c r="E11" s="58">
        <v>3110</v>
      </c>
      <c r="F11" s="58">
        <v>89427</v>
      </c>
      <c r="G11" s="58">
        <v>6978</v>
      </c>
      <c r="H11" s="58">
        <v>105769</v>
      </c>
    </row>
    <row r="12" spans="1:8" ht="12" customHeight="1" x14ac:dyDescent="0.4">
      <c r="A12" s="176" t="s">
        <v>340</v>
      </c>
      <c r="B12" s="56">
        <v>620074</v>
      </c>
      <c r="C12" s="58">
        <v>6469</v>
      </c>
      <c r="D12" s="58">
        <v>452142</v>
      </c>
      <c r="E12" s="58">
        <v>2652</v>
      </c>
      <c r="F12" s="58">
        <v>78742</v>
      </c>
      <c r="G12" s="58">
        <v>6017</v>
      </c>
      <c r="H12" s="58">
        <v>89190</v>
      </c>
    </row>
    <row r="13" spans="1:8" ht="12" customHeight="1" x14ac:dyDescent="0.4">
      <c r="A13" s="339">
        <v>4</v>
      </c>
      <c r="B13" s="56">
        <v>593628</v>
      </c>
      <c r="C13" s="58">
        <v>6204</v>
      </c>
      <c r="D13" s="58">
        <v>437280</v>
      </c>
      <c r="E13" s="58">
        <v>2496</v>
      </c>
      <c r="F13" s="58">
        <v>77464</v>
      </c>
      <c r="G13" s="58">
        <v>5614</v>
      </c>
      <c r="H13" s="58">
        <v>78884</v>
      </c>
    </row>
    <row r="14" spans="1:8" ht="12" customHeight="1" x14ac:dyDescent="0.4">
      <c r="A14" s="339">
        <v>7</v>
      </c>
      <c r="B14" s="56">
        <v>560111</v>
      </c>
      <c r="C14" s="58">
        <v>5622</v>
      </c>
      <c r="D14" s="58">
        <v>408740</v>
      </c>
      <c r="E14" s="58">
        <v>2418</v>
      </c>
      <c r="F14" s="58">
        <v>75989</v>
      </c>
      <c r="G14" s="58">
        <v>5272</v>
      </c>
      <c r="H14" s="58">
        <v>75382</v>
      </c>
    </row>
    <row r="15" spans="1:8" s="48" customFormat="1" ht="12" customHeight="1" x14ac:dyDescent="0.4">
      <c r="A15" s="339">
        <v>9</v>
      </c>
      <c r="B15" s="56">
        <v>546375</v>
      </c>
      <c r="C15" s="58">
        <v>5389</v>
      </c>
      <c r="D15" s="58">
        <v>401932</v>
      </c>
      <c r="E15" s="58">
        <v>2235</v>
      </c>
      <c r="F15" s="58">
        <v>72516</v>
      </c>
      <c r="G15" s="58">
        <v>4940</v>
      </c>
      <c r="H15" s="58">
        <v>71927</v>
      </c>
    </row>
    <row r="16" spans="1:8" s="48" customFormat="1" ht="12" customHeight="1" x14ac:dyDescent="0.4">
      <c r="A16" s="340">
        <v>12</v>
      </c>
      <c r="B16" s="54">
        <v>475075</v>
      </c>
      <c r="C16" s="54">
        <v>4050</v>
      </c>
      <c r="D16" s="54">
        <v>358437</v>
      </c>
      <c r="E16" s="54">
        <v>1772</v>
      </c>
      <c r="F16" s="54">
        <v>60865</v>
      </c>
      <c r="G16" s="54">
        <v>3502</v>
      </c>
      <c r="H16" s="54">
        <v>55773</v>
      </c>
    </row>
    <row r="17" spans="1:8" s="48" customFormat="1" ht="12" customHeight="1" x14ac:dyDescent="0.4">
      <c r="A17" s="340">
        <v>17</v>
      </c>
      <c r="B17" s="54">
        <v>424682</v>
      </c>
      <c r="C17" s="54">
        <v>3329</v>
      </c>
      <c r="D17" s="54">
        <v>322561</v>
      </c>
      <c r="E17" s="54">
        <v>1452</v>
      </c>
      <c r="F17" s="54">
        <v>53459</v>
      </c>
      <c r="G17" s="55">
        <v>2736</v>
      </c>
      <c r="H17" s="54">
        <v>48662</v>
      </c>
    </row>
    <row r="18" spans="1:8" s="48" customFormat="1" ht="12" customHeight="1" x14ac:dyDescent="0.4">
      <c r="A18" s="340">
        <v>22</v>
      </c>
      <c r="B18" s="54">
        <v>397718</v>
      </c>
      <c r="C18" s="54">
        <v>2718</v>
      </c>
      <c r="D18" s="54">
        <v>302881</v>
      </c>
      <c r="E18" s="54">
        <v>1213</v>
      </c>
      <c r="F18" s="54">
        <v>49575</v>
      </c>
      <c r="G18" s="55">
        <v>2263</v>
      </c>
      <c r="H18" s="54">
        <v>45262</v>
      </c>
    </row>
    <row r="19" spans="1:8" s="48" customFormat="1" ht="12" customHeight="1" x14ac:dyDescent="0.4">
      <c r="A19" s="340">
        <v>27</v>
      </c>
      <c r="B19" s="54">
        <v>316244</v>
      </c>
      <c r="C19" s="54">
        <v>1811</v>
      </c>
      <c r="D19" s="54">
        <v>235405</v>
      </c>
      <c r="E19" s="54">
        <v>870</v>
      </c>
      <c r="F19" s="54">
        <v>38941</v>
      </c>
      <c r="G19" s="55">
        <v>1568</v>
      </c>
      <c r="H19" s="54">
        <v>41898</v>
      </c>
    </row>
    <row r="20" spans="1:8" s="48" customFormat="1" ht="12" customHeight="1" x14ac:dyDescent="0.4">
      <c r="A20" s="57" t="s">
        <v>312</v>
      </c>
      <c r="B20" s="54">
        <f>SUM(B22:B42)</f>
        <v>412065</v>
      </c>
      <c r="C20" s="54">
        <f t="shared" ref="C20:H20" si="0">SUM(C22:C42)</f>
        <v>1795</v>
      </c>
      <c r="D20" s="54">
        <f t="shared" si="0"/>
        <v>338040</v>
      </c>
      <c r="E20" s="54">
        <f t="shared" si="0"/>
        <v>739</v>
      </c>
      <c r="F20" s="54">
        <f t="shared" si="0"/>
        <v>35675</v>
      </c>
      <c r="G20" s="54">
        <f t="shared" si="0"/>
        <v>1105</v>
      </c>
      <c r="H20" s="54">
        <f t="shared" si="0"/>
        <v>29524</v>
      </c>
    </row>
    <row r="21" spans="1:8" s="48" customFormat="1" ht="12" customHeight="1" x14ac:dyDescent="0.4">
      <c r="A21" s="176"/>
      <c r="B21" s="56"/>
      <c r="C21" s="54"/>
      <c r="D21" s="54"/>
      <c r="E21" s="54"/>
      <c r="F21" s="54"/>
      <c r="G21" s="55"/>
      <c r="H21" s="54"/>
    </row>
    <row r="22" spans="1:8" s="30" customFormat="1" ht="12" customHeight="1" x14ac:dyDescent="0.4">
      <c r="A22" s="196" t="s">
        <v>32</v>
      </c>
      <c r="B22" s="53">
        <v>32263</v>
      </c>
      <c r="C22" s="52">
        <v>123</v>
      </c>
      <c r="D22" s="52">
        <v>27437</v>
      </c>
      <c r="E22" s="52">
        <v>9</v>
      </c>
      <c r="F22" s="52">
        <v>388</v>
      </c>
      <c r="G22" s="52">
        <v>95</v>
      </c>
      <c r="H22" s="52">
        <v>3766</v>
      </c>
    </row>
    <row r="23" spans="1:8" s="30" customFormat="1" ht="12" customHeight="1" x14ac:dyDescent="0.4">
      <c r="A23" s="196" t="s">
        <v>31</v>
      </c>
      <c r="B23" s="53">
        <v>8624</v>
      </c>
      <c r="C23" s="52">
        <v>20</v>
      </c>
      <c r="D23" s="52">
        <v>7727</v>
      </c>
      <c r="E23" s="52">
        <v>2</v>
      </c>
      <c r="F23" s="52">
        <v>131</v>
      </c>
      <c r="G23" s="52">
        <v>15</v>
      </c>
      <c r="H23" s="52">
        <v>491</v>
      </c>
    </row>
    <row r="24" spans="1:8" s="30" customFormat="1" ht="12" customHeight="1" x14ac:dyDescent="0.4">
      <c r="A24" s="196" t="s">
        <v>30</v>
      </c>
      <c r="B24" s="53">
        <v>11829</v>
      </c>
      <c r="C24" s="52">
        <v>67</v>
      </c>
      <c r="D24" s="52">
        <v>10048</v>
      </c>
      <c r="E24" s="52">
        <v>8</v>
      </c>
      <c r="F24" s="52">
        <v>120</v>
      </c>
      <c r="G24" s="52">
        <v>59</v>
      </c>
      <c r="H24" s="52">
        <v>1431</v>
      </c>
    </row>
    <row r="25" spans="1:8" s="30" customFormat="1" ht="12" customHeight="1" x14ac:dyDescent="0.4">
      <c r="A25" s="196" t="s">
        <v>29</v>
      </c>
      <c r="B25" s="53">
        <v>10502</v>
      </c>
      <c r="C25" s="52">
        <v>55</v>
      </c>
      <c r="D25" s="52">
        <v>8458</v>
      </c>
      <c r="E25" s="52">
        <v>2</v>
      </c>
      <c r="F25" s="52">
        <v>15</v>
      </c>
      <c r="G25" s="52">
        <v>49</v>
      </c>
      <c r="H25" s="52">
        <v>1623</v>
      </c>
    </row>
    <row r="26" spans="1:8" s="30" customFormat="1" ht="12" customHeight="1" x14ac:dyDescent="0.4">
      <c r="A26" s="196" t="s">
        <v>28</v>
      </c>
      <c r="B26" s="53">
        <v>6055</v>
      </c>
      <c r="C26" s="52">
        <v>45</v>
      </c>
      <c r="D26" s="52">
        <v>4656</v>
      </c>
      <c r="E26" s="52">
        <v>10</v>
      </c>
      <c r="F26" s="52">
        <v>288</v>
      </c>
      <c r="G26" s="52">
        <v>36</v>
      </c>
      <c r="H26" s="52">
        <v>912</v>
      </c>
    </row>
    <row r="27" spans="1:8" s="30" customFormat="1" ht="12" customHeight="1" x14ac:dyDescent="0.4">
      <c r="A27" s="196" t="s">
        <v>27</v>
      </c>
      <c r="B27" s="53">
        <v>21131</v>
      </c>
      <c r="C27" s="52">
        <v>59</v>
      </c>
      <c r="D27" s="52">
        <v>19359</v>
      </c>
      <c r="E27" s="52">
        <v>5</v>
      </c>
      <c r="F27" s="52">
        <v>92</v>
      </c>
      <c r="G27" s="52">
        <v>46</v>
      </c>
      <c r="H27" s="52">
        <v>1326</v>
      </c>
    </row>
    <row r="28" spans="1:8" s="30" customFormat="1" ht="12" customHeight="1" x14ac:dyDescent="0.4">
      <c r="A28" s="196" t="s">
        <v>26</v>
      </c>
      <c r="B28" s="53">
        <v>19047</v>
      </c>
      <c r="C28" s="52">
        <v>137</v>
      </c>
      <c r="D28" s="52">
        <v>10348</v>
      </c>
      <c r="E28" s="52">
        <v>70</v>
      </c>
      <c r="F28" s="52">
        <v>2825</v>
      </c>
      <c r="G28" s="52">
        <v>103</v>
      </c>
      <c r="H28" s="52">
        <v>4120</v>
      </c>
    </row>
    <row r="29" spans="1:8" s="30" customFormat="1" ht="12" customHeight="1" x14ac:dyDescent="0.4">
      <c r="A29" s="196" t="s">
        <v>25</v>
      </c>
      <c r="B29" s="53">
        <v>11480</v>
      </c>
      <c r="C29" s="52">
        <v>85</v>
      </c>
      <c r="D29" s="52">
        <v>7119</v>
      </c>
      <c r="E29" s="52">
        <v>53</v>
      </c>
      <c r="F29" s="52">
        <v>3151</v>
      </c>
      <c r="G29" s="52">
        <v>44</v>
      </c>
      <c r="H29" s="52">
        <v>1095</v>
      </c>
    </row>
    <row r="30" spans="1:8" s="30" customFormat="1" ht="12" customHeight="1" x14ac:dyDescent="0.4">
      <c r="A30" s="196" t="s">
        <v>24</v>
      </c>
      <c r="B30" s="53">
        <v>58468</v>
      </c>
      <c r="C30" s="52">
        <v>150</v>
      </c>
      <c r="D30" s="52">
        <v>53389</v>
      </c>
      <c r="E30" s="52">
        <v>50</v>
      </c>
      <c r="F30" s="52">
        <v>2206</v>
      </c>
      <c r="G30" s="52">
        <v>89</v>
      </c>
      <c r="H30" s="52">
        <v>2292</v>
      </c>
    </row>
    <row r="31" spans="1:8" s="30" customFormat="1" ht="12" customHeight="1" x14ac:dyDescent="0.4">
      <c r="A31" s="196" t="s">
        <v>23</v>
      </c>
      <c r="B31" s="53">
        <v>27776</v>
      </c>
      <c r="C31" s="52">
        <v>124</v>
      </c>
      <c r="D31" s="52">
        <v>19838</v>
      </c>
      <c r="E31" s="52">
        <v>105</v>
      </c>
      <c r="F31" s="52">
        <v>6335</v>
      </c>
      <c r="G31" s="52">
        <v>61</v>
      </c>
      <c r="H31" s="52">
        <v>1304</v>
      </c>
    </row>
    <row r="32" spans="1:8" s="30" customFormat="1" ht="12" customHeight="1" x14ac:dyDescent="0.4">
      <c r="A32" s="196" t="s">
        <v>22</v>
      </c>
      <c r="B32" s="53">
        <v>57109</v>
      </c>
      <c r="C32" s="52">
        <v>150</v>
      </c>
      <c r="D32" s="52">
        <v>52564</v>
      </c>
      <c r="E32" s="52">
        <v>47</v>
      </c>
      <c r="F32" s="52">
        <v>2067</v>
      </c>
      <c r="G32" s="52">
        <v>95</v>
      </c>
      <c r="H32" s="52">
        <v>1978</v>
      </c>
    </row>
    <row r="33" spans="1:8" s="30" customFormat="1" ht="12" customHeight="1" x14ac:dyDescent="0.4">
      <c r="A33" s="196" t="s">
        <v>21</v>
      </c>
      <c r="B33" s="53">
        <v>23450</v>
      </c>
      <c r="C33" s="52">
        <v>159</v>
      </c>
      <c r="D33" s="52">
        <v>17908</v>
      </c>
      <c r="E33" s="52">
        <v>117</v>
      </c>
      <c r="F33" s="52">
        <v>4618</v>
      </c>
      <c r="G33" s="52">
        <v>75</v>
      </c>
      <c r="H33" s="52">
        <v>819</v>
      </c>
    </row>
    <row r="34" spans="1:8" s="30" customFormat="1" ht="12" customHeight="1" x14ac:dyDescent="0.4">
      <c r="A34" s="196" t="s">
        <v>20</v>
      </c>
      <c r="B34" s="53">
        <v>18521</v>
      </c>
      <c r="C34" s="52">
        <v>64</v>
      </c>
      <c r="D34" s="52">
        <v>16960</v>
      </c>
      <c r="E34" s="52">
        <v>24</v>
      </c>
      <c r="F34" s="52">
        <v>853</v>
      </c>
      <c r="G34" s="52">
        <v>25</v>
      </c>
      <c r="H34" s="52">
        <v>651</v>
      </c>
    </row>
    <row r="35" spans="1:8" s="30" customFormat="1" ht="12" customHeight="1" x14ac:dyDescent="0.4">
      <c r="A35" s="196" t="s">
        <v>19</v>
      </c>
      <c r="B35" s="53">
        <v>28456</v>
      </c>
      <c r="C35" s="52">
        <v>76</v>
      </c>
      <c r="D35" s="52">
        <v>25923</v>
      </c>
      <c r="E35" s="52">
        <v>22</v>
      </c>
      <c r="F35" s="52">
        <v>895</v>
      </c>
      <c r="G35" s="52">
        <v>42</v>
      </c>
      <c r="H35" s="52">
        <v>781</v>
      </c>
    </row>
    <row r="36" spans="1:8" s="30" customFormat="1" ht="12" customHeight="1" x14ac:dyDescent="0.4">
      <c r="A36" s="196" t="s">
        <v>18</v>
      </c>
      <c r="B36" s="53">
        <v>6313</v>
      </c>
      <c r="C36" s="52">
        <v>63</v>
      </c>
      <c r="D36" s="52">
        <v>3831</v>
      </c>
      <c r="E36" s="52">
        <v>9</v>
      </c>
      <c r="F36" s="52">
        <v>527</v>
      </c>
      <c r="G36" s="52">
        <v>38</v>
      </c>
      <c r="H36" s="52">
        <v>1562</v>
      </c>
    </row>
    <row r="37" spans="1:8" s="30" customFormat="1" ht="12" customHeight="1" x14ac:dyDescent="0.4">
      <c r="A37" s="196" t="s">
        <v>17</v>
      </c>
      <c r="B37" s="53">
        <v>10335</v>
      </c>
      <c r="C37" s="52">
        <v>90</v>
      </c>
      <c r="D37" s="52">
        <v>8234</v>
      </c>
      <c r="E37" s="52">
        <v>19</v>
      </c>
      <c r="F37" s="52">
        <v>891</v>
      </c>
      <c r="G37" s="52">
        <v>53</v>
      </c>
      <c r="H37" s="52">
        <v>1027</v>
      </c>
    </row>
    <row r="38" spans="1:8" s="30" customFormat="1" ht="12" customHeight="1" x14ac:dyDescent="0.4">
      <c r="A38" s="196" t="s">
        <v>16</v>
      </c>
      <c r="B38" s="53">
        <v>15790</v>
      </c>
      <c r="C38" s="52">
        <v>82</v>
      </c>
      <c r="D38" s="52">
        <v>13251</v>
      </c>
      <c r="E38" s="52">
        <v>42</v>
      </c>
      <c r="F38" s="52">
        <v>1414</v>
      </c>
      <c r="G38" s="52">
        <v>47</v>
      </c>
      <c r="H38" s="52">
        <v>945</v>
      </c>
    </row>
    <row r="39" spans="1:8" s="30" customFormat="1" ht="12" customHeight="1" x14ac:dyDescent="0.4">
      <c r="A39" s="196" t="s">
        <v>15</v>
      </c>
      <c r="B39" s="53">
        <v>21324</v>
      </c>
      <c r="C39" s="52">
        <v>110</v>
      </c>
      <c r="D39" s="52">
        <v>15079</v>
      </c>
      <c r="E39" s="52">
        <v>65</v>
      </c>
      <c r="F39" s="52">
        <v>3980</v>
      </c>
      <c r="G39" s="52">
        <v>58</v>
      </c>
      <c r="H39" s="52">
        <v>1022</v>
      </c>
    </row>
    <row r="40" spans="1:8" s="30" customFormat="1" ht="12" customHeight="1" x14ac:dyDescent="0.4">
      <c r="A40" s="196" t="s">
        <v>14</v>
      </c>
      <c r="B40" s="53">
        <v>2299</v>
      </c>
      <c r="C40" s="52">
        <v>19</v>
      </c>
      <c r="D40" s="52">
        <v>1097</v>
      </c>
      <c r="E40" s="52">
        <v>10</v>
      </c>
      <c r="F40" s="52">
        <v>400</v>
      </c>
      <c r="G40" s="52">
        <v>15</v>
      </c>
      <c r="H40" s="52">
        <v>574</v>
      </c>
    </row>
    <row r="41" spans="1:8" s="30" customFormat="1" ht="12" customHeight="1" x14ac:dyDescent="0.4">
      <c r="A41" s="196" t="s">
        <v>13</v>
      </c>
      <c r="B41" s="53">
        <v>17674</v>
      </c>
      <c r="C41" s="52">
        <v>83</v>
      </c>
      <c r="D41" s="52">
        <v>14472</v>
      </c>
      <c r="E41" s="52">
        <v>42</v>
      </c>
      <c r="F41" s="52">
        <v>1675</v>
      </c>
      <c r="G41" s="52">
        <v>47</v>
      </c>
      <c r="H41" s="52">
        <v>1372</v>
      </c>
    </row>
    <row r="42" spans="1:8" s="30" customFormat="1" ht="12" customHeight="1" x14ac:dyDescent="0.4">
      <c r="A42" s="196" t="s">
        <v>12</v>
      </c>
      <c r="B42" s="53">
        <v>3619</v>
      </c>
      <c r="C42" s="52">
        <v>34</v>
      </c>
      <c r="D42" s="52">
        <v>342</v>
      </c>
      <c r="E42" s="52">
        <v>28</v>
      </c>
      <c r="F42" s="52">
        <v>2804</v>
      </c>
      <c r="G42" s="52">
        <v>13</v>
      </c>
      <c r="H42" s="52">
        <v>433</v>
      </c>
    </row>
    <row r="43" spans="1:8" ht="12" customHeight="1" x14ac:dyDescent="0.4">
      <c r="A43" s="51"/>
      <c r="B43" s="50"/>
      <c r="C43" s="49"/>
      <c r="D43" s="49"/>
      <c r="E43" s="49"/>
      <c r="F43" s="49"/>
      <c r="G43" s="49"/>
      <c r="H43" s="49"/>
    </row>
    <row r="44" spans="1:8" x14ac:dyDescent="0.4">
      <c r="A44" s="279" t="s">
        <v>52</v>
      </c>
      <c r="B44" s="279"/>
      <c r="C44" s="279"/>
      <c r="D44" s="279"/>
    </row>
    <row r="45" spans="1:8" s="48" customFormat="1" ht="12" x14ac:dyDescent="0.4"/>
    <row r="46" spans="1:8" x14ac:dyDescent="0.4">
      <c r="B46" s="28"/>
      <c r="C46" s="28"/>
      <c r="D46" s="28"/>
      <c r="E46" s="28"/>
      <c r="F46" s="28"/>
      <c r="G46" s="28"/>
      <c r="H46" s="28"/>
    </row>
    <row r="47" spans="1:8" s="46" customFormat="1" ht="14.25" x14ac:dyDescent="0.4">
      <c r="B47" s="47"/>
      <c r="C47" s="47"/>
      <c r="D47" s="47"/>
      <c r="E47" s="47"/>
      <c r="F47" s="47"/>
      <c r="G47" s="47"/>
      <c r="H47" s="47"/>
    </row>
  </sheetData>
  <mergeCells count="16">
    <mergeCell ref="A44:D44"/>
    <mergeCell ref="A1:H1"/>
    <mergeCell ref="G3:H3"/>
    <mergeCell ref="A5:A8"/>
    <mergeCell ref="B5:B8"/>
    <mergeCell ref="C5:D5"/>
    <mergeCell ref="E5:F5"/>
    <mergeCell ref="C6:C8"/>
    <mergeCell ref="D6:D8"/>
    <mergeCell ref="E6:F6"/>
    <mergeCell ref="G6:H6"/>
    <mergeCell ref="E7:E8"/>
    <mergeCell ref="F7:F8"/>
    <mergeCell ref="G7:G8"/>
    <mergeCell ref="H7:H8"/>
    <mergeCell ref="G5:H5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"/>
  <sheetViews>
    <sheetView zoomScaleNormal="100" workbookViewId="0">
      <selection activeCell="H22" sqref="H22"/>
    </sheetView>
  </sheetViews>
  <sheetFormatPr defaultColWidth="14.625" defaultRowHeight="13.5" x14ac:dyDescent="0.15"/>
  <cols>
    <col min="1" max="1" width="14.625" style="59" customWidth="1"/>
    <col min="2" max="17" width="9.625" style="59" customWidth="1"/>
    <col min="18" max="16384" width="14.625" style="59"/>
  </cols>
  <sheetData>
    <row r="1" spans="1:17" ht="24" customHeight="1" x14ac:dyDescent="0.15">
      <c r="A1" s="24" t="s">
        <v>147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9" customHeight="1" x14ac:dyDescent="0.15"/>
    <row r="3" spans="1:17" x14ac:dyDescent="0.15">
      <c r="A3" s="130" t="s">
        <v>324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Q3" s="32" t="s">
        <v>146</v>
      </c>
    </row>
    <row r="4" spans="1:17" ht="6" customHeight="1" x14ac:dyDescent="0.15">
      <c r="A4" s="191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192"/>
      <c r="Q4" s="64"/>
    </row>
    <row r="5" spans="1:17" s="15" customFormat="1" ht="14.25" customHeight="1" x14ac:dyDescent="0.4">
      <c r="A5" s="234" t="s">
        <v>128</v>
      </c>
      <c r="B5" s="240" t="s">
        <v>145</v>
      </c>
      <c r="C5" s="283"/>
      <c r="D5" s="240" t="s">
        <v>144</v>
      </c>
      <c r="E5" s="283"/>
      <c r="F5" s="240" t="s">
        <v>143</v>
      </c>
      <c r="G5" s="283"/>
      <c r="H5" s="240" t="s">
        <v>142</v>
      </c>
      <c r="I5" s="283"/>
      <c r="J5" s="240" t="s">
        <v>141</v>
      </c>
      <c r="K5" s="283"/>
      <c r="L5" s="240" t="s">
        <v>140</v>
      </c>
      <c r="M5" s="283"/>
      <c r="N5" s="240" t="s">
        <v>139</v>
      </c>
      <c r="O5" s="283"/>
      <c r="P5" s="240" t="s">
        <v>138</v>
      </c>
      <c r="Q5" s="243"/>
    </row>
    <row r="6" spans="1:17" s="15" customFormat="1" ht="14.25" customHeight="1" x14ac:dyDescent="0.4">
      <c r="A6" s="236"/>
      <c r="B6" s="154" t="s">
        <v>133</v>
      </c>
      <c r="C6" s="154" t="s">
        <v>132</v>
      </c>
      <c r="D6" s="154" t="s">
        <v>133</v>
      </c>
      <c r="E6" s="154" t="s">
        <v>132</v>
      </c>
      <c r="F6" s="154" t="s">
        <v>133</v>
      </c>
      <c r="G6" s="154" t="s">
        <v>132</v>
      </c>
      <c r="H6" s="154" t="s">
        <v>133</v>
      </c>
      <c r="I6" s="154" t="s">
        <v>132</v>
      </c>
      <c r="J6" s="154" t="s">
        <v>133</v>
      </c>
      <c r="K6" s="154" t="s">
        <v>132</v>
      </c>
      <c r="L6" s="154" t="s">
        <v>133</v>
      </c>
      <c r="M6" s="154" t="s">
        <v>132</v>
      </c>
      <c r="N6" s="154" t="s">
        <v>133</v>
      </c>
      <c r="O6" s="154" t="s">
        <v>132</v>
      </c>
      <c r="P6" s="154" t="s">
        <v>133</v>
      </c>
      <c r="Q6" s="154" t="s">
        <v>132</v>
      </c>
    </row>
    <row r="7" spans="1:17" ht="13.5" customHeight="1" x14ac:dyDescent="0.15">
      <c r="B7" s="70"/>
    </row>
    <row r="8" spans="1:17" ht="13.5" customHeight="1" x14ac:dyDescent="0.15">
      <c r="A8" s="183" t="s">
        <v>64</v>
      </c>
      <c r="B8" s="69">
        <v>1080</v>
      </c>
      <c r="C8" s="68">
        <v>186</v>
      </c>
      <c r="D8" s="68">
        <v>1428</v>
      </c>
      <c r="E8" s="68">
        <v>432</v>
      </c>
      <c r="F8" s="68">
        <v>937</v>
      </c>
      <c r="G8" s="68">
        <v>99</v>
      </c>
      <c r="H8" s="68">
        <v>263</v>
      </c>
      <c r="I8" s="68">
        <v>17</v>
      </c>
      <c r="J8" s="68">
        <v>1077</v>
      </c>
      <c r="K8" s="68">
        <v>97</v>
      </c>
      <c r="L8" s="68">
        <v>89</v>
      </c>
      <c r="M8" s="68">
        <v>6</v>
      </c>
      <c r="N8" s="68">
        <v>62</v>
      </c>
      <c r="O8" s="68">
        <v>13</v>
      </c>
      <c r="P8" s="68">
        <v>88</v>
      </c>
      <c r="Q8" s="68">
        <v>6</v>
      </c>
    </row>
    <row r="9" spans="1:17" ht="13.5" customHeight="1" x14ac:dyDescent="0.15">
      <c r="A9" s="183" t="s">
        <v>62</v>
      </c>
      <c r="B9" s="69">
        <v>1025</v>
      </c>
      <c r="C9" s="68">
        <v>220</v>
      </c>
      <c r="D9" s="68">
        <v>1146</v>
      </c>
      <c r="E9" s="68">
        <v>311</v>
      </c>
      <c r="F9" s="68">
        <v>687</v>
      </c>
      <c r="G9" s="68">
        <v>70</v>
      </c>
      <c r="H9" s="68">
        <v>255</v>
      </c>
      <c r="I9" s="68">
        <v>15</v>
      </c>
      <c r="J9" s="68">
        <v>1117</v>
      </c>
      <c r="K9" s="68">
        <v>96</v>
      </c>
      <c r="L9" s="68">
        <v>70</v>
      </c>
      <c r="M9" s="68">
        <v>5</v>
      </c>
      <c r="N9" s="68">
        <v>85</v>
      </c>
      <c r="O9" s="68">
        <v>8</v>
      </c>
      <c r="P9" s="68">
        <v>129</v>
      </c>
      <c r="Q9" s="68">
        <v>7</v>
      </c>
    </row>
    <row r="10" spans="1:17" ht="13.5" customHeight="1" x14ac:dyDescent="0.15">
      <c r="A10" s="183" t="s">
        <v>60</v>
      </c>
      <c r="B10" s="69">
        <v>855</v>
      </c>
      <c r="C10" s="68">
        <v>225</v>
      </c>
      <c r="D10" s="68">
        <v>864</v>
      </c>
      <c r="E10" s="68">
        <v>222</v>
      </c>
      <c r="F10" s="68">
        <v>473</v>
      </c>
      <c r="G10" s="68">
        <v>47</v>
      </c>
      <c r="H10" s="68">
        <v>160</v>
      </c>
      <c r="I10" s="68">
        <v>13</v>
      </c>
      <c r="J10" s="68">
        <v>1035</v>
      </c>
      <c r="K10" s="68">
        <v>100</v>
      </c>
      <c r="L10" s="68">
        <v>70</v>
      </c>
      <c r="M10" s="68">
        <v>5</v>
      </c>
      <c r="N10" s="68">
        <v>57</v>
      </c>
      <c r="O10" s="68">
        <v>6</v>
      </c>
      <c r="P10" s="68">
        <v>119</v>
      </c>
      <c r="Q10" s="68">
        <v>7</v>
      </c>
    </row>
    <row r="11" spans="1:17" ht="13.5" customHeight="1" x14ac:dyDescent="0.15">
      <c r="A11" s="183" t="s">
        <v>58</v>
      </c>
      <c r="B11" s="69">
        <v>778</v>
      </c>
      <c r="C11" s="68">
        <v>204</v>
      </c>
      <c r="D11" s="68">
        <v>675</v>
      </c>
      <c r="E11" s="68">
        <v>165</v>
      </c>
      <c r="F11" s="68">
        <v>354</v>
      </c>
      <c r="G11" s="68">
        <v>32</v>
      </c>
      <c r="H11" s="68">
        <v>153</v>
      </c>
      <c r="I11" s="68">
        <v>12</v>
      </c>
      <c r="J11" s="68">
        <v>1194</v>
      </c>
      <c r="K11" s="68">
        <v>150</v>
      </c>
      <c r="L11" s="68">
        <v>81</v>
      </c>
      <c r="M11" s="68">
        <v>7</v>
      </c>
      <c r="N11" s="68">
        <v>58</v>
      </c>
      <c r="O11" s="68">
        <v>7</v>
      </c>
      <c r="P11" s="68">
        <v>139</v>
      </c>
      <c r="Q11" s="68">
        <v>9</v>
      </c>
    </row>
    <row r="12" spans="1:17" ht="13.5" customHeight="1" x14ac:dyDescent="0.15">
      <c r="A12" s="183" t="s">
        <v>56</v>
      </c>
      <c r="B12" s="69">
        <v>633</v>
      </c>
      <c r="C12" s="68">
        <v>154</v>
      </c>
      <c r="D12" s="68">
        <v>450</v>
      </c>
      <c r="E12" s="68">
        <v>124</v>
      </c>
      <c r="F12" s="68">
        <v>269</v>
      </c>
      <c r="G12" s="68">
        <v>26</v>
      </c>
      <c r="H12" s="68">
        <v>107</v>
      </c>
      <c r="I12" s="68">
        <v>9</v>
      </c>
      <c r="J12" s="68">
        <v>1154</v>
      </c>
      <c r="K12" s="68">
        <v>166</v>
      </c>
      <c r="L12" s="68">
        <v>90</v>
      </c>
      <c r="M12" s="68">
        <v>8</v>
      </c>
      <c r="N12" s="68">
        <v>21</v>
      </c>
      <c r="O12" s="68">
        <v>1</v>
      </c>
      <c r="P12" s="68">
        <v>92</v>
      </c>
      <c r="Q12" s="68">
        <v>7</v>
      </c>
    </row>
    <row r="13" spans="1:17" ht="13.5" customHeight="1" x14ac:dyDescent="0.15">
      <c r="A13" s="183" t="s">
        <v>55</v>
      </c>
      <c r="B13" s="69">
        <v>289</v>
      </c>
      <c r="C13" s="68">
        <v>64</v>
      </c>
      <c r="D13" s="68">
        <v>153</v>
      </c>
      <c r="E13" s="68">
        <v>70</v>
      </c>
      <c r="F13" s="68">
        <v>248</v>
      </c>
      <c r="G13" s="68">
        <v>22</v>
      </c>
      <c r="H13" s="68">
        <v>98</v>
      </c>
      <c r="I13" s="68">
        <v>6</v>
      </c>
      <c r="J13" s="40" t="s">
        <v>79</v>
      </c>
      <c r="K13" s="40" t="s">
        <v>79</v>
      </c>
      <c r="L13" s="68">
        <v>61</v>
      </c>
      <c r="M13" s="68">
        <v>5</v>
      </c>
      <c r="N13" s="68">
        <v>16</v>
      </c>
      <c r="O13" s="68">
        <v>1</v>
      </c>
      <c r="P13" s="68">
        <v>91</v>
      </c>
      <c r="Q13" s="68">
        <v>6</v>
      </c>
    </row>
    <row r="14" spans="1:17" ht="13.5" customHeight="1" x14ac:dyDescent="0.15">
      <c r="A14" s="183" t="s">
        <v>137</v>
      </c>
      <c r="B14" s="69">
        <v>402</v>
      </c>
      <c r="C14" s="68">
        <v>98</v>
      </c>
      <c r="D14" s="68">
        <v>304</v>
      </c>
      <c r="E14" s="68">
        <v>118</v>
      </c>
      <c r="F14" s="68">
        <v>218</v>
      </c>
      <c r="G14" s="68">
        <v>26</v>
      </c>
      <c r="H14" s="40" t="s">
        <v>79</v>
      </c>
      <c r="I14" s="40" t="s">
        <v>79</v>
      </c>
      <c r="J14" s="40">
        <v>840</v>
      </c>
      <c r="K14" s="40">
        <v>167</v>
      </c>
      <c r="L14" s="40" t="s">
        <v>79</v>
      </c>
      <c r="M14" s="40" t="s">
        <v>79</v>
      </c>
      <c r="N14" s="40" t="s">
        <v>79</v>
      </c>
      <c r="O14" s="40" t="s">
        <v>79</v>
      </c>
      <c r="P14" s="40" t="s">
        <v>79</v>
      </c>
      <c r="Q14" s="40" t="s">
        <v>79</v>
      </c>
    </row>
    <row r="15" spans="1:17" ht="13.5" customHeight="1" x14ac:dyDescent="0.15">
      <c r="A15" s="183" t="s">
        <v>53</v>
      </c>
      <c r="B15" s="69">
        <v>306</v>
      </c>
      <c r="C15" s="68">
        <f>7175/100</f>
        <v>71.75</v>
      </c>
      <c r="D15" s="68">
        <v>215</v>
      </c>
      <c r="E15" s="68">
        <f>8307/100</f>
        <v>83.07</v>
      </c>
      <c r="F15" s="68">
        <v>175</v>
      </c>
      <c r="G15" s="68">
        <f>2549/100</f>
        <v>25.49</v>
      </c>
      <c r="H15" s="40">
        <v>48</v>
      </c>
      <c r="I15" s="40">
        <f>331/100</f>
        <v>3.31</v>
      </c>
      <c r="J15" s="40">
        <v>625</v>
      </c>
      <c r="K15" s="40">
        <f>13640/100</f>
        <v>136.4</v>
      </c>
      <c r="L15" s="40">
        <v>20</v>
      </c>
      <c r="M15" s="40">
        <f>126/100</f>
        <v>1.26</v>
      </c>
      <c r="N15" s="40">
        <v>8</v>
      </c>
      <c r="O15" s="40">
        <f>53/100</f>
        <v>0.53</v>
      </c>
      <c r="P15" s="40">
        <v>39</v>
      </c>
      <c r="Q15" s="40">
        <f>192/100</f>
        <v>1.92</v>
      </c>
    </row>
    <row r="16" spans="1:17" ht="13.5" customHeight="1" x14ac:dyDescent="0.15">
      <c r="A16" s="183" t="s">
        <v>322</v>
      </c>
      <c r="B16" s="69">
        <v>235</v>
      </c>
      <c r="C16" s="68">
        <f>6181/100</f>
        <v>61.81</v>
      </c>
      <c r="D16" s="68">
        <v>169</v>
      </c>
      <c r="E16" s="68">
        <f>6720.25/100</f>
        <v>67.202500000000001</v>
      </c>
      <c r="F16" s="68">
        <v>139</v>
      </c>
      <c r="G16" s="68">
        <f>2576/100</f>
        <v>25.76</v>
      </c>
      <c r="H16" s="40">
        <v>25</v>
      </c>
      <c r="I16" s="40">
        <f>234/100</f>
        <v>2.34</v>
      </c>
      <c r="J16" s="40">
        <v>521</v>
      </c>
      <c r="K16" s="40">
        <f>11666.99/100</f>
        <v>116.6699</v>
      </c>
      <c r="L16" s="40">
        <v>13</v>
      </c>
      <c r="M16" s="40">
        <v>1</v>
      </c>
      <c r="N16" s="40" t="s">
        <v>79</v>
      </c>
      <c r="O16" s="40" t="s">
        <v>79</v>
      </c>
      <c r="P16" s="40">
        <v>16</v>
      </c>
      <c r="Q16" s="40">
        <v>1.91</v>
      </c>
    </row>
    <row r="17" spans="1:17" ht="13.5" customHeight="1" x14ac:dyDescent="0.15">
      <c r="A17" s="67"/>
      <c r="B17" s="66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</row>
    <row r="18" spans="1:17" x14ac:dyDescent="0.15">
      <c r="B18" s="64"/>
      <c r="C18" s="64"/>
    </row>
    <row r="20" spans="1:17" ht="36" x14ac:dyDescent="0.15">
      <c r="A20" s="234" t="s">
        <v>128</v>
      </c>
      <c r="B20" s="240" t="s">
        <v>136</v>
      </c>
      <c r="C20" s="283"/>
      <c r="D20" s="63" t="s">
        <v>135</v>
      </c>
      <c r="E20" s="62" t="s">
        <v>134</v>
      </c>
    </row>
    <row r="21" spans="1:17" x14ac:dyDescent="0.15">
      <c r="A21" s="236"/>
      <c r="B21" s="154" t="s">
        <v>133</v>
      </c>
      <c r="C21" s="154" t="s">
        <v>132</v>
      </c>
      <c r="D21" s="61" t="s">
        <v>132</v>
      </c>
    </row>
    <row r="22" spans="1:17" x14ac:dyDescent="0.15">
      <c r="A22" s="193" t="s">
        <v>131</v>
      </c>
      <c r="B22" s="70">
        <v>136</v>
      </c>
      <c r="C22" s="194">
        <f>2298/100</f>
        <v>22.98</v>
      </c>
      <c r="D22" s="128">
        <f>1993/100</f>
        <v>19.93</v>
      </c>
    </row>
    <row r="23" spans="1:17" x14ac:dyDescent="0.15">
      <c r="A23" s="37" t="s">
        <v>323</v>
      </c>
      <c r="B23" s="66">
        <v>114</v>
      </c>
      <c r="C23" s="65">
        <v>20.170000000000002</v>
      </c>
      <c r="D23" s="123">
        <v>18.07</v>
      </c>
    </row>
    <row r="25" spans="1:17" x14ac:dyDescent="0.15">
      <c r="A25" s="60" t="s">
        <v>78</v>
      </c>
    </row>
  </sheetData>
  <mergeCells count="11">
    <mergeCell ref="N5:O5"/>
    <mergeCell ref="P5:Q5"/>
    <mergeCell ref="B5:C5"/>
    <mergeCell ref="D5:E5"/>
    <mergeCell ref="F5:G5"/>
    <mergeCell ref="H5:I5"/>
    <mergeCell ref="A5:A6"/>
    <mergeCell ref="J5:K5"/>
    <mergeCell ref="L5:M5"/>
    <mergeCell ref="A20:A21"/>
    <mergeCell ref="B20:C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2"/>
  <sheetViews>
    <sheetView zoomScaleNormal="100" workbookViewId="0">
      <pane ySplit="6" topLeftCell="A7" activePane="bottomLeft" state="frozen"/>
      <selection pane="bottomLeft" activeCell="I24" sqref="I24"/>
    </sheetView>
  </sheetViews>
  <sheetFormatPr defaultRowHeight="13.5" x14ac:dyDescent="0.15"/>
  <cols>
    <col min="1" max="1" width="16.125" style="71" customWidth="1"/>
    <col min="2" max="7" width="7.625" style="71" customWidth="1"/>
    <col min="8" max="16384" width="9" style="71"/>
  </cols>
  <sheetData>
    <row r="1" spans="1:20" ht="24" customHeight="1" x14ac:dyDescent="0.15">
      <c r="A1" s="144" t="s">
        <v>155</v>
      </c>
      <c r="B1" s="72"/>
      <c r="C1" s="72"/>
      <c r="D1" s="72"/>
      <c r="E1" s="72"/>
      <c r="F1" s="72"/>
      <c r="G1" s="72"/>
    </row>
    <row r="2" spans="1:20" ht="9" customHeight="1" x14ac:dyDescent="0.15">
      <c r="A2" s="144"/>
      <c r="B2" s="72"/>
      <c r="C2" s="72"/>
      <c r="D2" s="72"/>
      <c r="E2" s="72"/>
      <c r="F2" s="72"/>
      <c r="G2" s="72"/>
    </row>
    <row r="3" spans="1:20" x14ac:dyDescent="0.15">
      <c r="A3" s="15" t="s">
        <v>327</v>
      </c>
      <c r="B3" s="87"/>
      <c r="C3" s="87"/>
      <c r="D3" s="87"/>
      <c r="E3" s="87"/>
      <c r="F3" s="87"/>
      <c r="G3" s="87"/>
    </row>
    <row r="4" spans="1:20" s="90" customFormat="1" ht="14.25" customHeight="1" x14ac:dyDescent="0.4">
      <c r="A4" s="287" t="s">
        <v>92</v>
      </c>
      <c r="B4" s="290" t="s">
        <v>154</v>
      </c>
      <c r="C4" s="291"/>
      <c r="D4" s="290" t="s">
        <v>153</v>
      </c>
      <c r="E4" s="291"/>
      <c r="F4" s="294" t="s">
        <v>152</v>
      </c>
      <c r="G4" s="295"/>
      <c r="H4" s="58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s="90" customFormat="1" ht="14.25" customHeight="1" x14ac:dyDescent="0.4">
      <c r="A5" s="288"/>
      <c r="B5" s="292"/>
      <c r="C5" s="293"/>
      <c r="D5" s="292"/>
      <c r="E5" s="293"/>
      <c r="F5" s="296"/>
      <c r="G5" s="297"/>
      <c r="H5" s="58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20" s="90" customFormat="1" ht="14.25" customHeight="1" x14ac:dyDescent="0.4">
      <c r="A6" s="289"/>
      <c r="B6" s="92" t="s">
        <v>151</v>
      </c>
      <c r="C6" s="92" t="s">
        <v>150</v>
      </c>
      <c r="D6" s="92" t="s">
        <v>151</v>
      </c>
      <c r="E6" s="92" t="s">
        <v>150</v>
      </c>
      <c r="F6" s="92" t="s">
        <v>151</v>
      </c>
      <c r="G6" s="91" t="s">
        <v>150</v>
      </c>
      <c r="H6" s="58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pans="1:20" ht="13.5" customHeight="1" x14ac:dyDescent="0.15">
      <c r="A7" s="87"/>
      <c r="B7" s="88"/>
      <c r="C7" s="87"/>
      <c r="D7" s="87"/>
      <c r="E7" s="87"/>
      <c r="F7" s="87"/>
      <c r="G7" s="87"/>
    </row>
    <row r="8" spans="1:20" ht="13.5" customHeight="1" x14ac:dyDescent="0.15">
      <c r="A8" s="89" t="s">
        <v>33</v>
      </c>
      <c r="B8" s="88"/>
      <c r="C8" s="87"/>
      <c r="D8" s="87"/>
      <c r="E8" s="87"/>
      <c r="F8" s="87"/>
      <c r="G8" s="87"/>
    </row>
    <row r="9" spans="1:20" s="81" customFormat="1" ht="13.5" customHeight="1" x14ac:dyDescent="0.15">
      <c r="A9" s="86" t="s">
        <v>149</v>
      </c>
      <c r="B9" s="197">
        <v>1238</v>
      </c>
      <c r="C9" s="198">
        <v>1261</v>
      </c>
      <c r="D9" s="198">
        <v>1429</v>
      </c>
      <c r="E9" s="198">
        <v>1632</v>
      </c>
      <c r="F9" s="198">
        <v>831</v>
      </c>
      <c r="G9" s="198">
        <v>838</v>
      </c>
    </row>
    <row r="10" spans="1:20" s="81" customFormat="1" ht="13.5" customHeight="1" x14ac:dyDescent="0.15">
      <c r="A10" s="84" t="s">
        <v>32</v>
      </c>
      <c r="B10" s="83">
        <v>86</v>
      </c>
      <c r="C10" s="82">
        <v>87</v>
      </c>
      <c r="D10" s="48">
        <v>100</v>
      </c>
      <c r="E10" s="48">
        <v>126</v>
      </c>
      <c r="F10" s="48">
        <v>66</v>
      </c>
      <c r="G10" s="48">
        <v>66</v>
      </c>
    </row>
    <row r="11" spans="1:20" s="81" customFormat="1" ht="13.5" customHeight="1" x14ac:dyDescent="0.15">
      <c r="A11" s="84" t="s">
        <v>31</v>
      </c>
      <c r="B11" s="42">
        <v>21</v>
      </c>
      <c r="C11" s="48">
        <v>21</v>
      </c>
      <c r="D11" s="82">
        <v>25</v>
      </c>
      <c r="E11" s="82">
        <v>28</v>
      </c>
      <c r="F11" s="82">
        <v>18</v>
      </c>
      <c r="G11" s="82">
        <v>18</v>
      </c>
    </row>
    <row r="12" spans="1:20" s="81" customFormat="1" ht="13.5" customHeight="1" x14ac:dyDescent="0.15">
      <c r="A12" s="84" t="s">
        <v>30</v>
      </c>
      <c r="B12" s="83">
        <v>56</v>
      </c>
      <c r="C12" s="82">
        <v>56</v>
      </c>
      <c r="D12" s="82">
        <v>67</v>
      </c>
      <c r="E12" s="82">
        <v>69</v>
      </c>
      <c r="F12" s="82">
        <v>40</v>
      </c>
      <c r="G12" s="82">
        <v>40</v>
      </c>
    </row>
    <row r="13" spans="1:20" s="81" customFormat="1" ht="13.5" customHeight="1" x14ac:dyDescent="0.15">
      <c r="A13" s="84" t="s">
        <v>29</v>
      </c>
      <c r="B13" s="83">
        <v>37</v>
      </c>
      <c r="C13" s="82">
        <v>37</v>
      </c>
      <c r="D13" s="82">
        <v>38</v>
      </c>
      <c r="E13" s="82">
        <v>43</v>
      </c>
      <c r="F13" s="82">
        <v>28</v>
      </c>
      <c r="G13" s="85">
        <v>28</v>
      </c>
    </row>
    <row r="14" spans="1:20" s="81" customFormat="1" ht="13.5" customHeight="1" x14ac:dyDescent="0.15">
      <c r="A14" s="84" t="s">
        <v>28</v>
      </c>
      <c r="B14" s="83">
        <v>36</v>
      </c>
      <c r="C14" s="82">
        <v>37</v>
      </c>
      <c r="D14" s="82">
        <v>42</v>
      </c>
      <c r="E14" s="82">
        <v>48</v>
      </c>
      <c r="F14" s="82">
        <v>24</v>
      </c>
      <c r="G14" s="85">
        <v>26</v>
      </c>
    </row>
    <row r="15" spans="1:20" s="81" customFormat="1" ht="13.5" customHeight="1" x14ac:dyDescent="0.15">
      <c r="A15" s="84" t="s">
        <v>27</v>
      </c>
      <c r="B15" s="42">
        <v>43</v>
      </c>
      <c r="C15" s="48">
        <v>45</v>
      </c>
      <c r="D15" s="82">
        <v>50</v>
      </c>
      <c r="E15" s="82">
        <v>62</v>
      </c>
      <c r="F15" s="85">
        <v>31</v>
      </c>
      <c r="G15" s="85">
        <v>32</v>
      </c>
    </row>
    <row r="16" spans="1:20" s="81" customFormat="1" ht="13.5" customHeight="1" x14ac:dyDescent="0.15">
      <c r="A16" s="84" t="s">
        <v>26</v>
      </c>
      <c r="B16" s="83">
        <v>81</v>
      </c>
      <c r="C16" s="82">
        <v>82</v>
      </c>
      <c r="D16" s="82">
        <v>109</v>
      </c>
      <c r="E16" s="82">
        <v>125</v>
      </c>
      <c r="F16" s="82">
        <v>47</v>
      </c>
      <c r="G16" s="85">
        <v>47</v>
      </c>
    </row>
    <row r="17" spans="1:7" s="81" customFormat="1" ht="13.5" customHeight="1" x14ac:dyDescent="0.15">
      <c r="A17" s="84" t="s">
        <v>25</v>
      </c>
      <c r="B17" s="42">
        <v>52</v>
      </c>
      <c r="C17" s="48">
        <v>52</v>
      </c>
      <c r="D17" s="82">
        <v>69</v>
      </c>
      <c r="E17" s="85">
        <v>74</v>
      </c>
      <c r="F17" s="82">
        <v>33</v>
      </c>
      <c r="G17" s="82">
        <v>34</v>
      </c>
    </row>
    <row r="18" spans="1:7" s="81" customFormat="1" ht="13.5" customHeight="1" x14ac:dyDescent="0.15">
      <c r="A18" s="84" t="s">
        <v>24</v>
      </c>
      <c r="B18" s="83">
        <v>144</v>
      </c>
      <c r="C18" s="82">
        <v>154</v>
      </c>
      <c r="D18" s="82">
        <v>157</v>
      </c>
      <c r="E18" s="82">
        <v>186</v>
      </c>
      <c r="F18" s="82">
        <v>111</v>
      </c>
      <c r="G18" s="82">
        <v>111</v>
      </c>
    </row>
    <row r="19" spans="1:7" ht="13.5" customHeight="1" x14ac:dyDescent="0.15">
      <c r="A19" s="79" t="s">
        <v>23</v>
      </c>
      <c r="B19" s="78">
        <v>87</v>
      </c>
      <c r="C19" s="77">
        <v>88</v>
      </c>
      <c r="D19" s="77">
        <v>114</v>
      </c>
      <c r="E19" s="77">
        <v>137</v>
      </c>
      <c r="F19" s="77">
        <v>54</v>
      </c>
      <c r="G19" s="77">
        <v>54</v>
      </c>
    </row>
    <row r="20" spans="1:7" ht="13.5" customHeight="1" x14ac:dyDescent="0.15">
      <c r="A20" s="79" t="s">
        <v>22</v>
      </c>
      <c r="B20" s="78">
        <v>116</v>
      </c>
      <c r="C20" s="77">
        <v>117</v>
      </c>
      <c r="D20" s="77">
        <v>132</v>
      </c>
      <c r="E20" s="77">
        <v>158</v>
      </c>
      <c r="F20" s="77">
        <v>99</v>
      </c>
      <c r="G20" s="80">
        <v>100</v>
      </c>
    </row>
    <row r="21" spans="1:7" ht="13.5" customHeight="1" x14ac:dyDescent="0.15">
      <c r="A21" s="79" t="s">
        <v>21</v>
      </c>
      <c r="B21" s="78">
        <v>109</v>
      </c>
      <c r="C21" s="77">
        <v>110</v>
      </c>
      <c r="D21" s="77">
        <v>126</v>
      </c>
      <c r="E21" s="77">
        <v>138</v>
      </c>
      <c r="F21" s="77">
        <v>54</v>
      </c>
      <c r="G21" s="77">
        <v>54</v>
      </c>
    </row>
    <row r="22" spans="1:7" ht="13.5" customHeight="1" x14ac:dyDescent="0.15">
      <c r="A22" s="79" t="s">
        <v>20</v>
      </c>
      <c r="B22" s="78">
        <v>34</v>
      </c>
      <c r="C22" s="77">
        <v>35</v>
      </c>
      <c r="D22" s="77">
        <v>24</v>
      </c>
      <c r="E22" s="80">
        <v>27</v>
      </c>
      <c r="F22" s="77">
        <v>17</v>
      </c>
      <c r="G22" s="80">
        <v>17</v>
      </c>
    </row>
    <row r="23" spans="1:7" ht="13.5" customHeight="1" x14ac:dyDescent="0.15">
      <c r="A23" s="79" t="s">
        <v>19</v>
      </c>
      <c r="B23" s="78">
        <v>46</v>
      </c>
      <c r="C23" s="77">
        <v>46</v>
      </c>
      <c r="D23" s="77">
        <v>44</v>
      </c>
      <c r="E23" s="77">
        <v>51</v>
      </c>
      <c r="F23" s="77">
        <v>28</v>
      </c>
      <c r="G23" s="80">
        <v>28</v>
      </c>
    </row>
    <row r="24" spans="1:7" ht="13.5" customHeight="1" x14ac:dyDescent="0.15">
      <c r="A24" s="79" t="s">
        <v>18</v>
      </c>
      <c r="B24" s="78">
        <v>49</v>
      </c>
      <c r="C24" s="77">
        <v>49</v>
      </c>
      <c r="D24" s="77">
        <v>59</v>
      </c>
      <c r="E24" s="77">
        <v>68</v>
      </c>
      <c r="F24" s="77">
        <v>43</v>
      </c>
      <c r="G24" s="80">
        <v>44</v>
      </c>
    </row>
    <row r="25" spans="1:7" ht="13.5" customHeight="1" x14ac:dyDescent="0.15">
      <c r="A25" s="79" t="s">
        <v>17</v>
      </c>
      <c r="B25" s="78">
        <v>58</v>
      </c>
      <c r="C25" s="77">
        <v>60</v>
      </c>
      <c r="D25" s="77">
        <v>58</v>
      </c>
      <c r="E25" s="77">
        <v>63</v>
      </c>
      <c r="F25" s="77">
        <v>26</v>
      </c>
      <c r="G25" s="80">
        <v>26</v>
      </c>
    </row>
    <row r="26" spans="1:7" ht="13.5" customHeight="1" x14ac:dyDescent="0.15">
      <c r="A26" s="79" t="s">
        <v>16</v>
      </c>
      <c r="B26" s="78">
        <v>59</v>
      </c>
      <c r="C26" s="77">
        <v>59</v>
      </c>
      <c r="D26" s="77">
        <v>51</v>
      </c>
      <c r="E26" s="77">
        <v>54</v>
      </c>
      <c r="F26" s="77">
        <v>34</v>
      </c>
      <c r="G26" s="80">
        <v>34</v>
      </c>
    </row>
    <row r="27" spans="1:7" ht="13.5" customHeight="1" x14ac:dyDescent="0.15">
      <c r="A27" s="79" t="s">
        <v>15</v>
      </c>
      <c r="B27" s="78">
        <v>43</v>
      </c>
      <c r="C27" s="77">
        <v>44</v>
      </c>
      <c r="D27" s="77">
        <v>56</v>
      </c>
      <c r="E27" s="77">
        <v>59</v>
      </c>
      <c r="F27" s="77">
        <v>28</v>
      </c>
      <c r="G27" s="80">
        <v>28</v>
      </c>
    </row>
    <row r="28" spans="1:7" ht="13.5" customHeight="1" x14ac:dyDescent="0.15">
      <c r="A28" s="79" t="s">
        <v>14</v>
      </c>
      <c r="B28" s="78">
        <v>17</v>
      </c>
      <c r="C28" s="77">
        <v>18</v>
      </c>
      <c r="D28" s="77">
        <v>21</v>
      </c>
      <c r="E28" s="77">
        <v>23</v>
      </c>
      <c r="F28" s="80">
        <v>10</v>
      </c>
      <c r="G28" s="80">
        <v>11</v>
      </c>
    </row>
    <row r="29" spans="1:7" ht="13.5" customHeight="1" x14ac:dyDescent="0.15">
      <c r="A29" s="79" t="s">
        <v>13</v>
      </c>
      <c r="B29" s="78">
        <v>55</v>
      </c>
      <c r="C29" s="77">
        <v>55</v>
      </c>
      <c r="D29" s="77">
        <v>68</v>
      </c>
      <c r="E29" s="77">
        <v>72</v>
      </c>
      <c r="F29" s="77">
        <v>34</v>
      </c>
      <c r="G29" s="80">
        <v>34</v>
      </c>
    </row>
    <row r="30" spans="1:7" ht="13.5" customHeight="1" x14ac:dyDescent="0.15">
      <c r="A30" s="79" t="s">
        <v>12</v>
      </c>
      <c r="B30" s="78">
        <v>9</v>
      </c>
      <c r="C30" s="77">
        <v>9</v>
      </c>
      <c r="D30" s="77">
        <v>19</v>
      </c>
      <c r="E30" s="77">
        <v>21</v>
      </c>
      <c r="F30" s="77">
        <v>6</v>
      </c>
      <c r="G30" s="77">
        <v>6</v>
      </c>
    </row>
    <row r="31" spans="1:7" ht="13.5" customHeight="1" x14ac:dyDescent="0.15">
      <c r="A31" s="76"/>
      <c r="B31" s="75"/>
      <c r="C31" s="74"/>
      <c r="D31" s="74"/>
      <c r="E31" s="74"/>
      <c r="F31" s="74"/>
      <c r="G31" s="74"/>
    </row>
    <row r="32" spans="1:7" ht="13.5" customHeight="1" x14ac:dyDescent="0.15">
      <c r="A32" s="73" t="s">
        <v>148</v>
      </c>
      <c r="B32" s="72"/>
      <c r="C32" s="72"/>
    </row>
  </sheetData>
  <mergeCells count="4">
    <mergeCell ref="A4:A6"/>
    <mergeCell ref="B4:C5"/>
    <mergeCell ref="F4:G5"/>
    <mergeCell ref="D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C16" sqref="C16"/>
    </sheetView>
  </sheetViews>
  <sheetFormatPr defaultRowHeight="13.5" x14ac:dyDescent="0.15"/>
  <cols>
    <col min="1" max="1" width="18.125" style="93" customWidth="1"/>
    <col min="2" max="19" width="9.625" style="59" customWidth="1"/>
    <col min="20" max="22" width="11.625" style="59" customWidth="1"/>
    <col min="23" max="16384" width="9" style="59"/>
  </cols>
  <sheetData>
    <row r="1" spans="1:19" ht="17.25" x14ac:dyDescent="0.15">
      <c r="A1" s="24" t="s">
        <v>175</v>
      </c>
    </row>
    <row r="3" spans="1:19" x14ac:dyDescent="0.15">
      <c r="A3" s="199" t="s">
        <v>328</v>
      </c>
      <c r="H3" s="130"/>
    </row>
    <row r="4" spans="1:19" x14ac:dyDescent="0.15">
      <c r="A4" s="199" t="s">
        <v>329</v>
      </c>
      <c r="H4" s="130"/>
    </row>
    <row r="5" spans="1:19" x14ac:dyDescent="0.15">
      <c r="A5" s="200"/>
    </row>
    <row r="6" spans="1:19" s="15" customFormat="1" x14ac:dyDescent="0.4">
      <c r="A6" s="301" t="s">
        <v>128</v>
      </c>
      <c r="B6" s="267" t="s">
        <v>73</v>
      </c>
      <c r="C6" s="267" t="s">
        <v>174</v>
      </c>
      <c r="D6" s="267" t="s">
        <v>173</v>
      </c>
      <c r="E6" s="303" t="s">
        <v>172</v>
      </c>
      <c r="F6" s="267" t="s">
        <v>171</v>
      </c>
      <c r="G6" s="267" t="s">
        <v>170</v>
      </c>
      <c r="H6" s="267" t="s">
        <v>169</v>
      </c>
      <c r="I6" s="267" t="s">
        <v>168</v>
      </c>
      <c r="J6" s="267" t="s">
        <v>167</v>
      </c>
      <c r="K6" s="267" t="s">
        <v>166</v>
      </c>
      <c r="L6" s="267" t="s">
        <v>165</v>
      </c>
      <c r="M6" s="272" t="s">
        <v>164</v>
      </c>
      <c r="N6" s="267" t="s">
        <v>163</v>
      </c>
      <c r="O6" s="267" t="s">
        <v>162</v>
      </c>
      <c r="P6" s="267" t="s">
        <v>161</v>
      </c>
      <c r="Q6" s="267" t="s">
        <v>160</v>
      </c>
      <c r="R6" s="299" t="s">
        <v>159</v>
      </c>
      <c r="S6" s="274" t="s">
        <v>158</v>
      </c>
    </row>
    <row r="7" spans="1:19" s="15" customFormat="1" x14ac:dyDescent="0.4">
      <c r="A7" s="302"/>
      <c r="B7" s="268"/>
      <c r="C7" s="268"/>
      <c r="D7" s="268"/>
      <c r="E7" s="304"/>
      <c r="F7" s="268"/>
      <c r="G7" s="268"/>
      <c r="H7" s="268"/>
      <c r="I7" s="268"/>
      <c r="J7" s="268"/>
      <c r="K7" s="268"/>
      <c r="L7" s="268"/>
      <c r="M7" s="273"/>
      <c r="N7" s="268"/>
      <c r="O7" s="268"/>
      <c r="P7" s="268"/>
      <c r="Q7" s="268"/>
      <c r="R7" s="300"/>
      <c r="S7" s="298"/>
    </row>
    <row r="8" spans="1:19" x14ac:dyDescent="0.15">
      <c r="B8" s="96"/>
    </row>
    <row r="9" spans="1:19" x14ac:dyDescent="0.15">
      <c r="A9" s="187" t="s">
        <v>157</v>
      </c>
      <c r="B9" s="69">
        <v>8803</v>
      </c>
      <c r="C9" s="68">
        <v>6588</v>
      </c>
      <c r="D9" s="68">
        <v>15</v>
      </c>
      <c r="E9" s="68">
        <v>89</v>
      </c>
      <c r="F9" s="68">
        <v>237</v>
      </c>
      <c r="G9" s="40" t="s">
        <v>156</v>
      </c>
      <c r="H9" s="40" t="s">
        <v>156</v>
      </c>
      <c r="I9" s="68">
        <v>2</v>
      </c>
      <c r="J9" s="68">
        <v>600</v>
      </c>
      <c r="K9" s="68">
        <v>602</v>
      </c>
      <c r="L9" s="40" t="s">
        <v>156</v>
      </c>
      <c r="M9" s="68">
        <v>31</v>
      </c>
      <c r="N9" s="68">
        <v>114</v>
      </c>
      <c r="O9" s="40" t="s">
        <v>79</v>
      </c>
      <c r="P9" s="68">
        <v>37</v>
      </c>
      <c r="Q9" s="68">
        <v>64</v>
      </c>
      <c r="R9" s="68">
        <v>417</v>
      </c>
      <c r="S9" s="68">
        <v>7</v>
      </c>
    </row>
    <row r="10" spans="1:19" x14ac:dyDescent="0.15">
      <c r="A10" s="341">
        <v>45</v>
      </c>
      <c r="B10" s="69">
        <v>8738</v>
      </c>
      <c r="C10" s="68">
        <v>6753</v>
      </c>
      <c r="D10" s="68">
        <v>3</v>
      </c>
      <c r="E10" s="68">
        <v>52</v>
      </c>
      <c r="F10" s="68">
        <v>141</v>
      </c>
      <c r="G10" s="40" t="s">
        <v>156</v>
      </c>
      <c r="H10" s="40" t="s">
        <v>156</v>
      </c>
      <c r="I10" s="68">
        <v>8</v>
      </c>
      <c r="J10" s="68">
        <v>573</v>
      </c>
      <c r="K10" s="68">
        <v>677</v>
      </c>
      <c r="L10" s="40" t="s">
        <v>156</v>
      </c>
      <c r="M10" s="68">
        <v>25</v>
      </c>
      <c r="N10" s="68">
        <v>95</v>
      </c>
      <c r="O10" s="40" t="s">
        <v>79</v>
      </c>
      <c r="P10" s="68">
        <v>53</v>
      </c>
      <c r="Q10" s="68">
        <v>46</v>
      </c>
      <c r="R10" s="68">
        <v>298</v>
      </c>
      <c r="S10" s="68">
        <v>14</v>
      </c>
    </row>
    <row r="11" spans="1:19" x14ac:dyDescent="0.15">
      <c r="A11" s="341">
        <v>50</v>
      </c>
      <c r="B11" s="69">
        <v>8100</v>
      </c>
      <c r="C11" s="68">
        <v>5429</v>
      </c>
      <c r="D11" s="40" t="s">
        <v>79</v>
      </c>
      <c r="E11" s="68">
        <v>74</v>
      </c>
      <c r="F11" s="68">
        <v>147</v>
      </c>
      <c r="G11" s="40" t="s">
        <v>156</v>
      </c>
      <c r="H11" s="40" t="s">
        <v>156</v>
      </c>
      <c r="I11" s="68">
        <v>63</v>
      </c>
      <c r="J11" s="68">
        <v>924</v>
      </c>
      <c r="K11" s="68">
        <v>1010</v>
      </c>
      <c r="L11" s="40" t="s">
        <v>156</v>
      </c>
      <c r="M11" s="68">
        <v>51</v>
      </c>
      <c r="N11" s="68">
        <v>100</v>
      </c>
      <c r="O11" s="40" t="s">
        <v>79</v>
      </c>
      <c r="P11" s="68">
        <v>55</v>
      </c>
      <c r="Q11" s="68">
        <v>29</v>
      </c>
      <c r="R11" s="68">
        <v>195</v>
      </c>
      <c r="S11" s="68">
        <v>23</v>
      </c>
    </row>
    <row r="12" spans="1:19" x14ac:dyDescent="0.15">
      <c r="A12" s="341">
        <v>55</v>
      </c>
      <c r="B12" s="69">
        <v>7764</v>
      </c>
      <c r="C12" s="68">
        <v>5389</v>
      </c>
      <c r="D12" s="40" t="s">
        <v>79</v>
      </c>
      <c r="E12" s="68">
        <v>49</v>
      </c>
      <c r="F12" s="68">
        <v>103</v>
      </c>
      <c r="G12" s="40" t="s">
        <v>156</v>
      </c>
      <c r="H12" s="40" t="s">
        <v>156</v>
      </c>
      <c r="I12" s="68">
        <v>142</v>
      </c>
      <c r="J12" s="68">
        <v>737</v>
      </c>
      <c r="K12" s="68">
        <v>1019</v>
      </c>
      <c r="L12" s="40" t="s">
        <v>156</v>
      </c>
      <c r="M12" s="68">
        <v>48</v>
      </c>
      <c r="N12" s="68">
        <v>98</v>
      </c>
      <c r="O12" s="68">
        <v>31</v>
      </c>
      <c r="P12" s="68">
        <v>27</v>
      </c>
      <c r="Q12" s="68">
        <v>17</v>
      </c>
      <c r="R12" s="68">
        <v>102</v>
      </c>
      <c r="S12" s="68">
        <v>2</v>
      </c>
    </row>
    <row r="13" spans="1:19" x14ac:dyDescent="0.15">
      <c r="A13" s="341">
        <v>60</v>
      </c>
      <c r="B13" s="69">
        <v>7166</v>
      </c>
      <c r="C13" s="68">
        <v>5094</v>
      </c>
      <c r="D13" s="68">
        <v>2</v>
      </c>
      <c r="E13" s="68">
        <v>49</v>
      </c>
      <c r="F13" s="68">
        <v>91</v>
      </c>
      <c r="G13" s="40" t="s">
        <v>156</v>
      </c>
      <c r="H13" s="40" t="s">
        <v>156</v>
      </c>
      <c r="I13" s="68">
        <v>239</v>
      </c>
      <c r="J13" s="68">
        <v>531</v>
      </c>
      <c r="K13" s="68">
        <v>901</v>
      </c>
      <c r="L13" s="40" t="s">
        <v>156</v>
      </c>
      <c r="M13" s="68">
        <v>53</v>
      </c>
      <c r="N13" s="68">
        <v>97</v>
      </c>
      <c r="O13" s="68">
        <v>27</v>
      </c>
      <c r="P13" s="68">
        <v>31</v>
      </c>
      <c r="Q13" s="68">
        <v>10</v>
      </c>
      <c r="R13" s="68">
        <v>40</v>
      </c>
      <c r="S13" s="68">
        <v>1</v>
      </c>
    </row>
    <row r="14" spans="1:19" x14ac:dyDescent="0.15">
      <c r="A14" s="183" t="s">
        <v>60</v>
      </c>
      <c r="B14" s="69">
        <v>5597</v>
      </c>
      <c r="C14" s="68">
        <v>3714</v>
      </c>
      <c r="D14" s="68">
        <v>5</v>
      </c>
      <c r="E14" s="68">
        <v>5</v>
      </c>
      <c r="F14" s="68">
        <v>45</v>
      </c>
      <c r="G14" s="40" t="s">
        <v>156</v>
      </c>
      <c r="H14" s="40" t="s">
        <v>156</v>
      </c>
      <c r="I14" s="68">
        <v>418</v>
      </c>
      <c r="J14" s="68">
        <v>411</v>
      </c>
      <c r="K14" s="68">
        <v>798</v>
      </c>
      <c r="L14" s="40" t="s">
        <v>156</v>
      </c>
      <c r="M14" s="68">
        <v>36</v>
      </c>
      <c r="N14" s="68">
        <v>89</v>
      </c>
      <c r="O14" s="68">
        <v>29</v>
      </c>
      <c r="P14" s="68">
        <v>18</v>
      </c>
      <c r="Q14" s="68">
        <v>6</v>
      </c>
      <c r="R14" s="68">
        <v>22</v>
      </c>
      <c r="S14" s="68">
        <v>1</v>
      </c>
    </row>
    <row r="15" spans="1:19" x14ac:dyDescent="0.15">
      <c r="A15" s="341">
        <v>7</v>
      </c>
      <c r="B15" s="69">
        <v>4915</v>
      </c>
      <c r="C15" s="68">
        <v>3134</v>
      </c>
      <c r="D15" s="40" t="s">
        <v>79</v>
      </c>
      <c r="E15" s="68">
        <v>5</v>
      </c>
      <c r="F15" s="68">
        <v>33</v>
      </c>
      <c r="G15" s="40">
        <v>359</v>
      </c>
      <c r="H15" s="40">
        <v>378</v>
      </c>
      <c r="I15" s="40" t="s">
        <v>156</v>
      </c>
      <c r="J15" s="40" t="s">
        <v>156</v>
      </c>
      <c r="K15" s="68">
        <v>829</v>
      </c>
      <c r="L15" s="40">
        <v>79</v>
      </c>
      <c r="M15" s="68">
        <v>3</v>
      </c>
      <c r="N15" s="68">
        <v>55</v>
      </c>
      <c r="O15" s="68">
        <v>24</v>
      </c>
      <c r="P15" s="68">
        <v>6</v>
      </c>
      <c r="Q15" s="68">
        <v>6</v>
      </c>
      <c r="R15" s="68">
        <v>4</v>
      </c>
      <c r="S15" s="40" t="s">
        <v>79</v>
      </c>
    </row>
    <row r="16" spans="1:19" x14ac:dyDescent="0.15">
      <c r="A16" s="341">
        <v>12</v>
      </c>
      <c r="B16" s="69">
        <v>4177</v>
      </c>
      <c r="C16" s="68">
        <v>2424</v>
      </c>
      <c r="D16" s="40" t="s">
        <v>79</v>
      </c>
      <c r="E16" s="68">
        <v>5</v>
      </c>
      <c r="F16" s="68">
        <v>24</v>
      </c>
      <c r="G16" s="40">
        <v>353</v>
      </c>
      <c r="H16" s="40">
        <v>384</v>
      </c>
      <c r="I16" s="40" t="s">
        <v>156</v>
      </c>
      <c r="J16" s="40" t="s">
        <v>156</v>
      </c>
      <c r="K16" s="68">
        <v>812</v>
      </c>
      <c r="L16" s="68">
        <v>100</v>
      </c>
      <c r="M16" s="68">
        <v>7</v>
      </c>
      <c r="N16" s="68">
        <v>41</v>
      </c>
      <c r="O16" s="68">
        <v>14</v>
      </c>
      <c r="P16" s="68">
        <v>4</v>
      </c>
      <c r="Q16" s="68">
        <v>6</v>
      </c>
      <c r="R16" s="68">
        <v>3</v>
      </c>
      <c r="S16" s="40" t="s">
        <v>79</v>
      </c>
    </row>
    <row r="17" spans="1:21" x14ac:dyDescent="0.15">
      <c r="A17" s="341">
        <v>17</v>
      </c>
      <c r="B17" s="33">
        <v>3478</v>
      </c>
      <c r="C17" s="185">
        <v>1964</v>
      </c>
      <c r="D17" s="40" t="s">
        <v>79</v>
      </c>
      <c r="E17" s="185">
        <v>27</v>
      </c>
      <c r="F17" s="185">
        <v>8</v>
      </c>
      <c r="G17" s="185">
        <v>271</v>
      </c>
      <c r="H17" s="185">
        <v>360</v>
      </c>
      <c r="I17" s="40" t="s">
        <v>156</v>
      </c>
      <c r="J17" s="40" t="s">
        <v>156</v>
      </c>
      <c r="K17" s="185">
        <v>724</v>
      </c>
      <c r="L17" s="185">
        <v>75</v>
      </c>
      <c r="M17" s="185">
        <v>5</v>
      </c>
      <c r="N17" s="185">
        <v>29</v>
      </c>
      <c r="O17" s="185">
        <v>11</v>
      </c>
      <c r="P17" s="185">
        <v>2</v>
      </c>
      <c r="Q17" s="185">
        <v>1</v>
      </c>
      <c r="R17" s="185">
        <v>1</v>
      </c>
      <c r="S17" s="40" t="s">
        <v>79</v>
      </c>
    </row>
    <row r="18" spans="1:21" x14ac:dyDescent="0.15">
      <c r="A18" s="341">
        <v>22</v>
      </c>
      <c r="B18" s="33">
        <v>2868</v>
      </c>
      <c r="C18" s="185">
        <v>1504</v>
      </c>
      <c r="D18" s="40">
        <v>2</v>
      </c>
      <c r="E18" s="185">
        <v>30</v>
      </c>
      <c r="F18" s="185">
        <v>4</v>
      </c>
      <c r="G18" s="185">
        <v>243</v>
      </c>
      <c r="H18" s="185">
        <v>303</v>
      </c>
      <c r="I18" s="40" t="s">
        <v>156</v>
      </c>
      <c r="J18" s="40" t="s">
        <v>156</v>
      </c>
      <c r="K18" s="185">
        <v>672</v>
      </c>
      <c r="L18" s="185">
        <v>64</v>
      </c>
      <c r="M18" s="185">
        <v>6</v>
      </c>
      <c r="N18" s="185">
        <v>23</v>
      </c>
      <c r="O18" s="185">
        <v>12</v>
      </c>
      <c r="P18" s="185">
        <v>2</v>
      </c>
      <c r="Q18" s="185">
        <v>1</v>
      </c>
      <c r="R18" s="185">
        <v>2</v>
      </c>
      <c r="S18" s="40" t="s">
        <v>79</v>
      </c>
      <c r="T18" s="94"/>
      <c r="U18" s="94"/>
    </row>
    <row r="19" spans="1:21" x14ac:dyDescent="0.15">
      <c r="A19" s="341">
        <v>27</v>
      </c>
      <c r="B19" s="33">
        <v>1974</v>
      </c>
      <c r="C19" s="185">
        <v>967</v>
      </c>
      <c r="D19" s="40" t="s">
        <v>95</v>
      </c>
      <c r="E19" s="185">
        <v>21</v>
      </c>
      <c r="F19" s="185">
        <v>3</v>
      </c>
      <c r="G19" s="185">
        <v>178</v>
      </c>
      <c r="H19" s="185">
        <v>223</v>
      </c>
      <c r="I19" s="40" t="s">
        <v>156</v>
      </c>
      <c r="J19" s="40" t="s">
        <v>156</v>
      </c>
      <c r="K19" s="185">
        <v>510</v>
      </c>
      <c r="L19" s="185">
        <v>51</v>
      </c>
      <c r="M19" s="185">
        <v>4</v>
      </c>
      <c r="N19" s="185">
        <v>10</v>
      </c>
      <c r="O19" s="185">
        <v>5</v>
      </c>
      <c r="P19" s="185" t="s">
        <v>95</v>
      </c>
      <c r="Q19" s="185" t="s">
        <v>95</v>
      </c>
      <c r="R19" s="185" t="s">
        <v>95</v>
      </c>
      <c r="S19" s="40">
        <v>2</v>
      </c>
      <c r="T19" s="94"/>
      <c r="U19" s="94"/>
    </row>
    <row r="20" spans="1:21" x14ac:dyDescent="0.15">
      <c r="A20" s="183" t="s">
        <v>322</v>
      </c>
      <c r="B20" s="33">
        <v>1727</v>
      </c>
      <c r="C20" s="185">
        <v>815</v>
      </c>
      <c r="D20" s="40" t="s">
        <v>95</v>
      </c>
      <c r="E20" s="185">
        <v>54</v>
      </c>
      <c r="F20" s="185">
        <v>2</v>
      </c>
      <c r="G20" s="185">
        <v>126</v>
      </c>
      <c r="H20" s="185">
        <v>201</v>
      </c>
      <c r="I20" s="40" t="s">
        <v>156</v>
      </c>
      <c r="J20" s="40" t="s">
        <v>156</v>
      </c>
      <c r="K20" s="185">
        <v>453</v>
      </c>
      <c r="L20" s="185">
        <v>55</v>
      </c>
      <c r="M20" s="185">
        <v>6</v>
      </c>
      <c r="N20" s="185">
        <v>6</v>
      </c>
      <c r="O20" s="185">
        <v>9</v>
      </c>
      <c r="P20" s="185" t="s">
        <v>95</v>
      </c>
      <c r="Q20" s="185" t="s">
        <v>95</v>
      </c>
      <c r="R20" s="185" t="s">
        <v>95</v>
      </c>
      <c r="S20" s="40" t="s">
        <v>95</v>
      </c>
      <c r="T20" s="94"/>
      <c r="U20" s="94"/>
    </row>
    <row r="21" spans="1:21" x14ac:dyDescent="0.15">
      <c r="A21" s="95"/>
      <c r="B21" s="66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</row>
    <row r="22" spans="1:21" x14ac:dyDescent="0.15">
      <c r="A22" s="60" t="s">
        <v>78</v>
      </c>
      <c r="B22" s="94"/>
    </row>
    <row r="23" spans="1:21" x14ac:dyDescent="0.15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</sheetData>
  <mergeCells count="19">
    <mergeCell ref="K6:K7"/>
    <mergeCell ref="L6:L7"/>
    <mergeCell ref="M6:M7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S6:S7"/>
    <mergeCell ref="N6:N7"/>
    <mergeCell ref="O6:O7"/>
    <mergeCell ref="P6:P7"/>
    <mergeCell ref="Q6:Q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目次</vt:lpstr>
      <vt:lpstr>表4-1</vt:lpstr>
      <vt:lpstr>表4-2</vt:lpstr>
      <vt:lpstr>表4-3</vt:lpstr>
      <vt:lpstr>表4-4</vt:lpstr>
      <vt:lpstr>表4-5</vt:lpstr>
      <vt:lpstr>表4-6</vt:lpstr>
      <vt:lpstr>表4-7</vt:lpstr>
      <vt:lpstr>表4-8</vt:lpstr>
      <vt:lpstr>表4-9</vt:lpstr>
      <vt:lpstr>表4-10</vt:lpstr>
      <vt:lpstr>表4-11</vt:lpstr>
      <vt:lpstr>表4-12</vt:lpstr>
      <vt:lpstr>表4-13</vt:lpstr>
      <vt:lpstr>表4-14</vt:lpstr>
      <vt:lpstr>'表4-10'!Print_Area</vt:lpstr>
      <vt:lpstr>'表4-12'!Print_Area</vt:lpstr>
      <vt:lpstr>'表4-3'!Print_Area</vt:lpstr>
      <vt:lpstr>'表4-5'!Print_Area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2021-12-17T09:01:22Z</dcterms:created>
  <dcterms:modified xsi:type="dcterms:W3CDTF">2024-01-29T05:24:52Z</dcterms:modified>
</cp:coreProperties>
</file>