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03EDFB6A-0870-43C4-8064-61D29C8299DD}" xr6:coauthVersionLast="47" xr6:coauthVersionMax="47" xr10:uidLastSave="{00000000-0000-0000-0000-000000000000}"/>
  <bookViews>
    <workbookView xWindow="-120" yWindow="-120" windowWidth="20730" windowHeight="11160" activeTab="9" xr2:uid="{00000000-000D-0000-FFFF-FFFF00000000}"/>
  </bookViews>
  <sheets>
    <sheet name="目次" sheetId="1" r:id="rId1"/>
    <sheet name="表4-1" sheetId="2" r:id="rId2"/>
    <sheet name="表4-2" sheetId="3" r:id="rId3"/>
    <sheet name="表4-3" sheetId="4" r:id="rId4"/>
    <sheet name="表4-4" sheetId="5" r:id="rId5"/>
    <sheet name="表4-5" sheetId="6" r:id="rId6"/>
    <sheet name="表4-6" sheetId="7" r:id="rId7"/>
    <sheet name="表4-7" sheetId="8" r:id="rId8"/>
    <sheet name="表4-8" sheetId="9" r:id="rId9"/>
    <sheet name="表4-9" sheetId="16" r:id="rId10"/>
    <sheet name="表4-10" sheetId="11" r:id="rId11"/>
    <sheet name="表4-11" sheetId="12" r:id="rId12"/>
    <sheet name="表4-12" sheetId="17" r:id="rId13"/>
    <sheet name="表4-13" sheetId="18" r:id="rId14"/>
    <sheet name="表4-14" sheetId="15" r:id="rId15"/>
  </sheets>
  <definedNames>
    <definedName name="_xlnm.Print_Area" localSheetId="10">'表4-10'!$A$1:$F$26</definedName>
    <definedName name="_xlnm.Print_Area" localSheetId="12">'表4-12'!$A$1:$U$20</definedName>
    <definedName name="_xlnm.Print_Area" localSheetId="3">'表4-3'!$A$1:$G$37</definedName>
    <definedName name="_xlnm.Print_Area" localSheetId="5">'表4-5'!$A$1:$V$43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15" l="1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C13" i="16"/>
  <c r="H20" i="6"/>
  <c r="G20" i="6"/>
  <c r="F20" i="6"/>
  <c r="E20" i="6"/>
  <c r="D20" i="6"/>
  <c r="C20" i="6"/>
  <c r="B20" i="6"/>
  <c r="D22" i="7"/>
  <c r="C22" i="7"/>
  <c r="K16" i="7"/>
  <c r="I16" i="7"/>
  <c r="G16" i="7"/>
  <c r="E16" i="7"/>
  <c r="C16" i="7"/>
  <c r="Q15" i="7"/>
  <c r="O15" i="7"/>
  <c r="M15" i="7"/>
  <c r="K15" i="7"/>
  <c r="I15" i="7"/>
  <c r="G15" i="7"/>
  <c r="E15" i="7"/>
  <c r="C15" i="7"/>
  <c r="H13" i="5"/>
  <c r="B13" i="5"/>
  <c r="D7" i="2"/>
  <c r="C7" i="2"/>
  <c r="B7" i="2"/>
  <c r="D9" i="17" l="1"/>
  <c r="D7" i="17" s="1"/>
  <c r="G9" i="17"/>
  <c r="H9" i="17"/>
  <c r="D14" i="17"/>
  <c r="G14" i="17"/>
  <c r="G7" i="17" s="1"/>
  <c r="H14" i="17"/>
  <c r="H7" i="17" l="1"/>
</calcChain>
</file>

<file path=xl/sharedStrings.xml><?xml version="1.0" encoding="utf-8"?>
<sst xmlns="http://schemas.openxmlformats.org/spreadsheetml/2006/main" count="857" uniqueCount="369">
  <si>
    <t>４．農林業</t>
    <rPh sb="2" eb="5">
      <t>ノウリンギョウ</t>
    </rPh>
    <phoneticPr fontId="2"/>
  </si>
  <si>
    <t>内　　　容</t>
    <rPh sb="0" eb="1">
      <t>ナイ</t>
    </rPh>
    <rPh sb="4" eb="5">
      <t>カタチ</t>
    </rPh>
    <phoneticPr fontId="2"/>
  </si>
  <si>
    <t>４－２　年齢別農家人口</t>
  </si>
  <si>
    <t>４－３　地区別、兼業の種類別農家数（販売農家）</t>
  </si>
  <si>
    <t>４－６　種類別果樹栽培農家数及び栽培面積</t>
  </si>
  <si>
    <t>４－７　地区別農用機械の所有台数（販売農家）</t>
  </si>
  <si>
    <t>４－８　農作物販売金額１位の部門別農家数</t>
  </si>
  <si>
    <t>４－９　農業産出額及び生産農業所得</t>
  </si>
  <si>
    <t>４－１１　家畜の飼養農家数及び頭羽数</t>
  </si>
  <si>
    <t>４－１２　市地方卸売市場入荷量</t>
  </si>
  <si>
    <t>４－１３　林野面積</t>
  </si>
  <si>
    <t>資料　農（林）業センサス</t>
    <rPh sb="0" eb="2">
      <t>シリョウ</t>
    </rPh>
    <rPh sb="3" eb="4">
      <t>ノウ</t>
    </rPh>
    <rPh sb="5" eb="6">
      <t>ハヤシ</t>
    </rPh>
    <rPh sb="7" eb="8">
      <t>ギョウ</t>
    </rPh>
    <phoneticPr fontId="2"/>
  </si>
  <si>
    <t>山寺</t>
  </si>
  <si>
    <t>高瀬</t>
  </si>
  <si>
    <t>東沢</t>
  </si>
  <si>
    <t>本沢</t>
  </si>
  <si>
    <t>西山形</t>
  </si>
  <si>
    <t>蔵王</t>
  </si>
  <si>
    <t>滝山</t>
  </si>
  <si>
    <t>村木沢</t>
  </si>
  <si>
    <t>大曽根</t>
  </si>
  <si>
    <t>南山形</t>
  </si>
  <si>
    <t>金井</t>
  </si>
  <si>
    <t>明治</t>
  </si>
  <si>
    <t>大郷</t>
  </si>
  <si>
    <t>出羽</t>
  </si>
  <si>
    <t>楯山</t>
  </si>
  <si>
    <t>南沼原</t>
  </si>
  <si>
    <t>椹沢</t>
  </si>
  <si>
    <t>飯塚</t>
  </si>
  <si>
    <t>千歳</t>
  </si>
  <si>
    <t>鈴川</t>
  </si>
  <si>
    <t>旧市</t>
  </si>
  <si>
    <t>平成27年</t>
    <rPh sb="0" eb="2">
      <t>ヘイセイ</t>
    </rPh>
    <rPh sb="4" eb="5">
      <t>ネン</t>
    </rPh>
    <phoneticPr fontId="2"/>
  </si>
  <si>
    <t>計</t>
    <rPh sb="0" eb="1">
      <t>ケイ</t>
    </rPh>
    <phoneticPr fontId="2"/>
  </si>
  <si>
    <t>総　数</t>
    <rPh sb="0" eb="1">
      <t>フサ</t>
    </rPh>
    <rPh sb="2" eb="3">
      <t>カズ</t>
    </rPh>
    <phoneticPr fontId="2"/>
  </si>
  <si>
    <t>100ha
以上</t>
    <rPh sb="6" eb="8">
      <t>イジョウ</t>
    </rPh>
    <phoneticPr fontId="2"/>
  </si>
  <si>
    <t>　50.0
　～100.0</t>
    <phoneticPr fontId="2"/>
  </si>
  <si>
    <t>　30.0
　～50.0</t>
    <phoneticPr fontId="2"/>
  </si>
  <si>
    <t>　20.0
　～30.0</t>
    <phoneticPr fontId="2"/>
  </si>
  <si>
    <t>　10.0
　～20.0</t>
    <phoneticPr fontId="2"/>
  </si>
  <si>
    <t>　5.0 
　～10.0</t>
    <phoneticPr fontId="2"/>
  </si>
  <si>
    <t>　3.0
 　～ 5.0</t>
    <phoneticPr fontId="2"/>
  </si>
  <si>
    <t>　2.0 
　～ 3.0</t>
    <phoneticPr fontId="2"/>
  </si>
  <si>
    <t>　1.5 
　～ 2.0</t>
    <phoneticPr fontId="2"/>
  </si>
  <si>
    <t>　1.0 
　～ 1.5</t>
    <phoneticPr fontId="2"/>
  </si>
  <si>
    <t>　0.5 
　～ 1.0</t>
    <phoneticPr fontId="2"/>
  </si>
  <si>
    <t>　0.3
　～0.5ha</t>
    <phoneticPr fontId="2"/>
  </si>
  <si>
    <t>0.3ha
未満</t>
    <rPh sb="6" eb="8">
      <t>ミマン</t>
    </rPh>
    <phoneticPr fontId="2"/>
  </si>
  <si>
    <t>年次・区分</t>
    <rPh sb="0" eb="2">
      <t>ネンジ</t>
    </rPh>
    <rPh sb="3" eb="5">
      <t>クブン</t>
    </rPh>
    <phoneticPr fontId="2"/>
  </si>
  <si>
    <t>農家総数</t>
    <rPh sb="0" eb="2">
      <t>ノウカ</t>
    </rPh>
    <rPh sb="2" eb="4">
      <t>ソウスウ</t>
    </rPh>
    <phoneticPr fontId="2"/>
  </si>
  <si>
    <t>区　分</t>
    <rPh sb="0" eb="1">
      <t>ク</t>
    </rPh>
    <rPh sb="2" eb="3">
      <t>フン</t>
    </rPh>
    <phoneticPr fontId="2"/>
  </si>
  <si>
    <t>資料　農（林）業センサス、県農業基本調査</t>
    <rPh sb="5" eb="6">
      <t>リン</t>
    </rPh>
    <phoneticPr fontId="2"/>
  </si>
  <si>
    <t xml:space="preserve">    27</t>
  </si>
  <si>
    <t xml:space="preserve">    22</t>
  </si>
  <si>
    <t xml:space="preserve">    17</t>
    <phoneticPr fontId="2"/>
  </si>
  <si>
    <t xml:space="preserve">    12</t>
    <phoneticPr fontId="2"/>
  </si>
  <si>
    <t xml:space="preserve">    9</t>
    <phoneticPr fontId="2"/>
  </si>
  <si>
    <t xml:space="preserve">    7</t>
    <phoneticPr fontId="2"/>
  </si>
  <si>
    <t xml:space="preserve">    4</t>
    <phoneticPr fontId="2"/>
  </si>
  <si>
    <t>平成 2年</t>
    <rPh sb="4" eb="5">
      <t>ネン</t>
    </rPh>
    <phoneticPr fontId="2"/>
  </si>
  <si>
    <t xml:space="preserve">    62</t>
    <phoneticPr fontId="2"/>
  </si>
  <si>
    <t xml:space="preserve">    60</t>
    <phoneticPr fontId="2"/>
  </si>
  <si>
    <t xml:space="preserve">    57</t>
    <phoneticPr fontId="2"/>
  </si>
  <si>
    <t>昭和55年</t>
    <phoneticPr fontId="2"/>
  </si>
  <si>
    <t>以 上</t>
    <rPh sb="0" eb="1">
      <t>イ</t>
    </rPh>
    <rPh sb="2" eb="3">
      <t>ウエ</t>
    </rPh>
    <phoneticPr fontId="2"/>
  </si>
  <si>
    <t>～ 64 歳</t>
    <rPh sb="5" eb="6">
      <t>サイ</t>
    </rPh>
    <phoneticPr fontId="2"/>
  </si>
  <si>
    <t>以 下</t>
    <rPh sb="0" eb="1">
      <t>イ</t>
    </rPh>
    <rPh sb="2" eb="3">
      <t>シタ</t>
    </rPh>
    <phoneticPr fontId="2"/>
  </si>
  <si>
    <t>65 歳</t>
    <rPh sb="3" eb="4">
      <t>サイ</t>
    </rPh>
    <phoneticPr fontId="2"/>
  </si>
  <si>
    <t>15 歳</t>
    <rPh sb="3" eb="4">
      <t>サイ</t>
    </rPh>
    <phoneticPr fontId="2"/>
  </si>
  <si>
    <t>14 歳</t>
    <rPh sb="3" eb="4">
      <t>サイ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</si>
  <si>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</si>
  <si>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</si>
  <si>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総　数</t>
    <phoneticPr fontId="2"/>
  </si>
  <si>
    <t>区　分</t>
    <rPh sb="0" eb="1">
      <t>ク</t>
    </rPh>
    <rPh sb="2" eb="3">
      <t>ブン</t>
    </rPh>
    <phoneticPr fontId="2"/>
  </si>
  <si>
    <t>　この表で、昭和55、60、平成2、7、12、17、22、27年は農（林）業センサス、その他の年は県農業基本調査によります。</t>
    <rPh sb="33" eb="34">
      <t>ノウ</t>
    </rPh>
    <rPh sb="35" eb="36">
      <t>リン</t>
    </rPh>
    <rPh sb="37" eb="38">
      <t>ギョウ</t>
    </rPh>
    <phoneticPr fontId="2"/>
  </si>
  <si>
    <t>４－２　年齢別農家人口</t>
    <phoneticPr fontId="2"/>
  </si>
  <si>
    <t>注　※平成２２・２７年において、第２種兼業農家の種類については該当なし</t>
    <rPh sb="0" eb="1">
      <t>チュウ</t>
    </rPh>
    <rPh sb="3" eb="5">
      <t>ヘイセイ</t>
    </rPh>
    <rPh sb="10" eb="11">
      <t>ネン</t>
    </rPh>
    <rPh sb="16" eb="17">
      <t>ダイ</t>
    </rPh>
    <rPh sb="18" eb="19">
      <t>シュ</t>
    </rPh>
    <rPh sb="19" eb="21">
      <t>ケンギョウ</t>
    </rPh>
    <rPh sb="21" eb="23">
      <t>ノウカ</t>
    </rPh>
    <rPh sb="24" eb="26">
      <t>シュルイ</t>
    </rPh>
    <rPh sb="31" eb="33">
      <t>ガイトウ</t>
    </rPh>
    <phoneticPr fontId="2"/>
  </si>
  <si>
    <t>資料　農（林）業センサス</t>
    <rPh sb="5" eb="6">
      <t>リン</t>
    </rPh>
    <phoneticPr fontId="2"/>
  </si>
  <si>
    <t>-</t>
    <phoneticPr fontId="2"/>
  </si>
  <si>
    <t xml:space="preserve">      27　</t>
  </si>
  <si>
    <t xml:space="preserve">      22　</t>
    <phoneticPr fontId="2"/>
  </si>
  <si>
    <t xml:space="preserve">      17　</t>
    <phoneticPr fontId="2"/>
  </si>
  <si>
    <t xml:space="preserve">      12　</t>
    <phoneticPr fontId="2"/>
  </si>
  <si>
    <t xml:space="preserve">      7　</t>
    <phoneticPr fontId="2"/>
  </si>
  <si>
    <t>平成 2 年</t>
    <phoneticPr fontId="2"/>
  </si>
  <si>
    <t>自営兼業</t>
    <rPh sb="0" eb="2">
      <t>ジエイ</t>
    </rPh>
    <rPh sb="2" eb="4">
      <t>ケンギョウ</t>
    </rPh>
    <phoneticPr fontId="2"/>
  </si>
  <si>
    <t>日雇・臨時雇・出稼ぎ</t>
    <rPh sb="0" eb="1">
      <t>ヒ</t>
    </rPh>
    <rPh sb="1" eb="2">
      <t>ヤトイ</t>
    </rPh>
    <rPh sb="7" eb="9">
      <t>デカセ</t>
    </rPh>
    <phoneticPr fontId="2"/>
  </si>
  <si>
    <t>決まった            勤め先</t>
    <rPh sb="0" eb="1">
      <t>キ</t>
    </rPh>
    <phoneticPr fontId="2"/>
  </si>
  <si>
    <t>第２種兼業農家</t>
    <rPh sb="0" eb="2">
      <t>ダイニ</t>
    </rPh>
    <rPh sb="2" eb="3">
      <t>シュ</t>
    </rPh>
    <rPh sb="3" eb="5">
      <t>ケンギョウ</t>
    </rPh>
    <rPh sb="5" eb="7">
      <t>ノウカ</t>
    </rPh>
    <phoneticPr fontId="2"/>
  </si>
  <si>
    <t>第１種兼業農家</t>
    <rPh sb="0" eb="1">
      <t>ダイ</t>
    </rPh>
    <rPh sb="2" eb="3">
      <t>シュ</t>
    </rPh>
    <rPh sb="3" eb="5">
      <t>ケンギョウ</t>
    </rPh>
    <rPh sb="5" eb="7">
      <t>ノウカ</t>
    </rPh>
    <phoneticPr fontId="2"/>
  </si>
  <si>
    <t>兼業農家</t>
    <rPh sb="0" eb="2">
      <t>ケンギョウ</t>
    </rPh>
    <rPh sb="2" eb="4">
      <t>ノウカ</t>
    </rPh>
    <phoneticPr fontId="2"/>
  </si>
  <si>
    <t>区　分</t>
    <phoneticPr fontId="2"/>
  </si>
  <si>
    <t>４－３　地区別、兼業の種類別農家数（販売農家）</t>
    <rPh sb="18" eb="20">
      <t>ハンバイ</t>
    </rPh>
    <rPh sb="20" eb="22">
      <t>ノウカ</t>
    </rPh>
    <phoneticPr fontId="2"/>
  </si>
  <si>
    <t>資料　農（林）業センサス</t>
    <phoneticPr fontId="2"/>
  </si>
  <si>
    <t>-</t>
  </si>
  <si>
    <t>平成22年</t>
    <rPh sb="0" eb="2">
      <t>ヘイセイ</t>
    </rPh>
    <rPh sb="4" eb="5">
      <t>ネン</t>
    </rPh>
    <phoneticPr fontId="2"/>
  </si>
  <si>
    <t>農業以外の
自営業が主</t>
    <rPh sb="0" eb="2">
      <t>ノウギョウ</t>
    </rPh>
    <rPh sb="2" eb="4">
      <t>イガイ</t>
    </rPh>
    <rPh sb="6" eb="9">
      <t>ジエイギョウ</t>
    </rPh>
    <rPh sb="10" eb="11">
      <t>シュ</t>
    </rPh>
    <phoneticPr fontId="2"/>
  </si>
  <si>
    <t>勤務が主</t>
    <rPh sb="0" eb="2">
      <t>キンム</t>
    </rPh>
    <rPh sb="3" eb="4">
      <t>シュ</t>
    </rPh>
    <phoneticPr fontId="2"/>
  </si>
  <si>
    <t>自営農業
が　　主</t>
    <rPh sb="0" eb="2">
      <t>ジエイ</t>
    </rPh>
    <rPh sb="2" eb="4">
      <t>ノウギョウ</t>
    </rPh>
    <rPh sb="8" eb="9">
      <t>シュ</t>
    </rPh>
    <phoneticPr fontId="2"/>
  </si>
  <si>
    <t>学生</t>
    <rPh sb="0" eb="2">
      <t>ガクセイ</t>
    </rPh>
    <phoneticPr fontId="2"/>
  </si>
  <si>
    <t>主に仕事</t>
    <rPh sb="0" eb="1">
      <t>オモ</t>
    </rPh>
    <rPh sb="2" eb="4">
      <t>シゴト</t>
    </rPh>
    <phoneticPr fontId="2"/>
  </si>
  <si>
    <t>総　数</t>
    <rPh sb="0" eb="1">
      <t>ソウ</t>
    </rPh>
    <rPh sb="2" eb="3">
      <t>スウ</t>
    </rPh>
    <phoneticPr fontId="2"/>
  </si>
  <si>
    <t>区  分</t>
    <rPh sb="0" eb="1">
      <t>ク</t>
    </rPh>
    <rPh sb="3" eb="4">
      <t>ブン</t>
    </rPh>
    <phoneticPr fontId="2"/>
  </si>
  <si>
    <t>平成 2年</t>
    <phoneticPr fontId="2"/>
  </si>
  <si>
    <t>昭和 55年</t>
    <phoneticPr fontId="2"/>
  </si>
  <si>
    <t>その他の仕事が主</t>
  </si>
  <si>
    <t>農 業 が 主</t>
  </si>
  <si>
    <t>仕事に                   従事しなかった人</t>
    <phoneticPr fontId="2"/>
  </si>
  <si>
    <t>その他の                 仕事だけに従事</t>
    <phoneticPr fontId="2"/>
  </si>
  <si>
    <t>自家農業とその他の仕事に従事した人</t>
  </si>
  <si>
    <t>自家農業だけに        従事した人</t>
    <phoneticPr fontId="2"/>
  </si>
  <si>
    <t>その他の　　　　　　　仕事だけに従事</t>
    <phoneticPr fontId="2"/>
  </si>
  <si>
    <t>自家農業とその他の仕事に従事した人</t>
    <rPh sb="0" eb="2">
      <t>ジカ</t>
    </rPh>
    <rPh sb="2" eb="4">
      <t>ノウギョウ</t>
    </rPh>
    <phoneticPr fontId="2"/>
  </si>
  <si>
    <t>自家農業だけに
従事した人</t>
    <rPh sb="0" eb="2">
      <t>ジカ</t>
    </rPh>
    <rPh sb="2" eb="4">
      <t>ノウギョウ</t>
    </rPh>
    <phoneticPr fontId="2"/>
  </si>
  <si>
    <t>女</t>
  </si>
  <si>
    <t>男</t>
  </si>
  <si>
    <t>　平成２２年調査から調査項目が一部変更になりました。また、１５歳以上の就業状態別世帯員数は計上されておりません。</t>
    <rPh sb="1" eb="3">
      <t>ヘイセイ</t>
    </rPh>
    <rPh sb="5" eb="6">
      <t>ネン</t>
    </rPh>
    <rPh sb="6" eb="8">
      <t>チョウサ</t>
    </rPh>
    <rPh sb="10" eb="12">
      <t>チョウサ</t>
    </rPh>
    <rPh sb="12" eb="14">
      <t>コウモク</t>
    </rPh>
    <rPh sb="15" eb="17">
      <t>イチブ</t>
    </rPh>
    <rPh sb="17" eb="19">
      <t>ヘンコウ</t>
    </rPh>
    <rPh sb="31" eb="32">
      <t>サイ</t>
    </rPh>
    <rPh sb="32" eb="34">
      <t>イジョウ</t>
    </rPh>
    <rPh sb="35" eb="37">
      <t>シュウギョウ</t>
    </rPh>
    <rPh sb="37" eb="39">
      <t>ジョウタイ</t>
    </rPh>
    <rPh sb="39" eb="40">
      <t>ベツ</t>
    </rPh>
    <rPh sb="40" eb="43">
      <t>セタイイン</t>
    </rPh>
    <rPh sb="43" eb="44">
      <t>スウ</t>
    </rPh>
    <rPh sb="45" eb="47">
      <t>ケイジョウ</t>
    </rPh>
    <phoneticPr fontId="2"/>
  </si>
  <si>
    <t>　平成２年調査から農業の範囲の概念が変更され、自家農業は自営農業と変更になりましたので、利用上留意してください。平成７年調査は１５歳を含みます。</t>
    <rPh sb="33" eb="35">
      <t>ヘンコウ</t>
    </rPh>
    <rPh sb="60" eb="62">
      <t>チョウサ</t>
    </rPh>
    <phoneticPr fontId="2"/>
  </si>
  <si>
    <t xml:space="preserve">   27</t>
  </si>
  <si>
    <t xml:space="preserve">   22</t>
    <phoneticPr fontId="2"/>
  </si>
  <si>
    <t xml:space="preserve">   17</t>
    <phoneticPr fontId="2"/>
  </si>
  <si>
    <t xml:space="preserve">   12</t>
    <phoneticPr fontId="2"/>
  </si>
  <si>
    <t>平成  2 年</t>
    <rPh sb="6" eb="7">
      <t>ネン</t>
    </rPh>
    <phoneticPr fontId="2"/>
  </si>
  <si>
    <t xml:space="preserve">        60</t>
    <phoneticPr fontId="2"/>
  </si>
  <si>
    <t xml:space="preserve">  昭和55 年</t>
    <phoneticPr fontId="2"/>
  </si>
  <si>
    <t>面　積</t>
    <phoneticPr fontId="2"/>
  </si>
  <si>
    <t>農家数</t>
  </si>
  <si>
    <t>畑のある      農家数</t>
    <phoneticPr fontId="2"/>
  </si>
  <si>
    <t>樹園地のある      農家数</t>
    <phoneticPr fontId="2"/>
  </si>
  <si>
    <t>田のある農家数</t>
    <phoneticPr fontId="2"/>
  </si>
  <si>
    <t>畑</t>
  </si>
  <si>
    <t>樹　園　地</t>
  </si>
  <si>
    <t>田</t>
  </si>
  <si>
    <t>経営耕地総面積</t>
    <phoneticPr fontId="2"/>
  </si>
  <si>
    <t>区  分</t>
    <phoneticPr fontId="2"/>
  </si>
  <si>
    <t>（面積単位　ａ）</t>
  </si>
  <si>
    <t>　この表で、平成4、9年は県農業基本調査、その他の年は農（林）業センサスによります。</t>
    <rPh sb="27" eb="28">
      <t>ノウ</t>
    </rPh>
    <rPh sb="29" eb="30">
      <t>リン</t>
    </rPh>
    <rPh sb="31" eb="32">
      <t>ギョウ</t>
    </rPh>
    <phoneticPr fontId="2"/>
  </si>
  <si>
    <t xml:space="preserve"> 平成 27年</t>
    <rPh sb="1" eb="3">
      <t>ヘイセイ</t>
    </rPh>
    <rPh sb="6" eb="7">
      <t>ネン</t>
    </rPh>
    <phoneticPr fontId="2"/>
  </si>
  <si>
    <t>栽培面積</t>
  </si>
  <si>
    <t>栽培農家数</t>
  </si>
  <si>
    <t>※「ラ・フランス」は農林業センサスの都道府県設定項目による集計です。</t>
    <rPh sb="10" eb="13">
      <t>ノウリンギョウ</t>
    </rPh>
    <rPh sb="18" eb="22">
      <t>トドウフケン</t>
    </rPh>
    <rPh sb="22" eb="24">
      <t>セッテイ</t>
    </rPh>
    <rPh sb="24" eb="26">
      <t>コウモク</t>
    </rPh>
    <rPh sb="29" eb="31">
      <t>シュウケイ</t>
    </rPh>
    <phoneticPr fontId="2"/>
  </si>
  <si>
    <t>西洋なしのうちラ・フランス</t>
    <rPh sb="0" eb="2">
      <t>セイヨウ</t>
    </rPh>
    <phoneticPr fontId="2"/>
  </si>
  <si>
    <t>西洋なし</t>
    <rPh sb="0" eb="2">
      <t>セイヨウ</t>
    </rPh>
    <phoneticPr fontId="2"/>
  </si>
  <si>
    <t xml:space="preserve">    22</t>
    <phoneticPr fontId="2"/>
  </si>
  <si>
    <t>う　　　　め</t>
    <phoneticPr fontId="2"/>
  </si>
  <si>
    <t>く　　　　り</t>
    <phoneticPr fontId="2"/>
  </si>
  <si>
    <t>日　本　な　し</t>
  </si>
  <si>
    <t>さ　く　ら　ん　ぼ</t>
  </si>
  <si>
    <t>か　　　　き</t>
    <phoneticPr fontId="2"/>
  </si>
  <si>
    <t>も　　　　も</t>
    <phoneticPr fontId="2"/>
  </si>
  <si>
    <t>ぶ　ど　う</t>
  </si>
  <si>
    <t>り　ん　ご</t>
  </si>
  <si>
    <t>（面積単位　ｈａ）</t>
    <phoneticPr fontId="2"/>
  </si>
  <si>
    <t>４－６　種類別果樹栽培農家数及び栽培面積</t>
    <phoneticPr fontId="2"/>
  </si>
  <si>
    <t>資料　農（林）業センサス</t>
    <rPh sb="3" eb="4">
      <t>ノウ</t>
    </rPh>
    <rPh sb="5" eb="6">
      <t>リン</t>
    </rPh>
    <rPh sb="7" eb="8">
      <t>ギョウ</t>
    </rPh>
    <phoneticPr fontId="2"/>
  </si>
  <si>
    <t>総数</t>
    <rPh sb="0" eb="1">
      <t>フサ</t>
    </rPh>
    <rPh sb="1" eb="2">
      <t>カズ</t>
    </rPh>
    <phoneticPr fontId="2"/>
  </si>
  <si>
    <t>台　数</t>
    <rPh sb="0" eb="1">
      <t>ダイ</t>
    </rPh>
    <rPh sb="2" eb="3">
      <t>カズ</t>
    </rPh>
    <phoneticPr fontId="2"/>
  </si>
  <si>
    <t>農家数</t>
    <rPh sb="0" eb="2">
      <t>ノウカ</t>
    </rPh>
    <rPh sb="2" eb="3">
      <t>スウ</t>
    </rPh>
    <phoneticPr fontId="2"/>
  </si>
  <si>
    <t>コンバイン</t>
    <phoneticPr fontId="2"/>
  </si>
  <si>
    <t>トラクター</t>
    <phoneticPr fontId="2"/>
  </si>
  <si>
    <t>動力田植機</t>
  </si>
  <si>
    <t>４－７　地区別農用機械の所有台数（販売農家）</t>
    <rPh sb="12" eb="14">
      <t>ショユウ</t>
    </rPh>
    <rPh sb="17" eb="19">
      <t>ハンバイ</t>
    </rPh>
    <rPh sb="19" eb="21">
      <t>ノウカ</t>
    </rPh>
    <phoneticPr fontId="2"/>
  </si>
  <si>
    <t>分類なし</t>
    <rPh sb="0" eb="2">
      <t>ブンルイ</t>
    </rPh>
    <phoneticPr fontId="2"/>
  </si>
  <si>
    <t xml:space="preserve">    7</t>
  </si>
  <si>
    <t xml:space="preserve">   60</t>
    <phoneticPr fontId="2"/>
  </si>
  <si>
    <t xml:space="preserve">   55</t>
    <phoneticPr fontId="2"/>
  </si>
  <si>
    <t xml:space="preserve">   50</t>
    <phoneticPr fontId="2"/>
  </si>
  <si>
    <t xml:space="preserve">   45</t>
    <phoneticPr fontId="2"/>
  </si>
  <si>
    <t>昭和40年</t>
    <phoneticPr fontId="2"/>
  </si>
  <si>
    <t>その他の　　　　畜　産</t>
    <phoneticPr fontId="2"/>
  </si>
  <si>
    <t>養　蚕</t>
    <phoneticPr fontId="2"/>
  </si>
  <si>
    <t>養　鶏</t>
    <phoneticPr fontId="2"/>
  </si>
  <si>
    <t>養　豚</t>
    <phoneticPr fontId="2"/>
  </si>
  <si>
    <t>肉用牛</t>
    <phoneticPr fontId="2"/>
  </si>
  <si>
    <t>酪　農</t>
    <phoneticPr fontId="2"/>
  </si>
  <si>
    <t>その他の　　　　作　物</t>
    <phoneticPr fontId="2"/>
  </si>
  <si>
    <t>花き・花木</t>
  </si>
  <si>
    <t>果樹類</t>
    <phoneticPr fontId="2"/>
  </si>
  <si>
    <t>野菜類</t>
    <phoneticPr fontId="2"/>
  </si>
  <si>
    <t>施設園芸</t>
  </si>
  <si>
    <t>施設野菜</t>
  </si>
  <si>
    <t>露地野菜</t>
  </si>
  <si>
    <t>工芸農作物</t>
  </si>
  <si>
    <t>雑穀・いも類・豆類</t>
    <phoneticPr fontId="2"/>
  </si>
  <si>
    <t>麦類作</t>
    <phoneticPr fontId="2"/>
  </si>
  <si>
    <t>稲　作</t>
    <phoneticPr fontId="2"/>
  </si>
  <si>
    <t>４－８　農作物販売金額１位の部門別農家数</t>
    <phoneticPr fontId="2"/>
  </si>
  <si>
    <t>平成19年以降は市町村分が集計されていない。平成26年より一部の項目が東北農政局で推計。</t>
    <rPh sb="0" eb="2">
      <t>ヘイセイ</t>
    </rPh>
    <rPh sb="4" eb="7">
      <t>ネンイコウ</t>
    </rPh>
    <rPh sb="8" eb="11">
      <t>シチョウソン</t>
    </rPh>
    <rPh sb="11" eb="12">
      <t>ブン</t>
    </rPh>
    <rPh sb="13" eb="15">
      <t>シュウケイ</t>
    </rPh>
    <rPh sb="22" eb="24">
      <t>ヘイセイ</t>
    </rPh>
    <rPh sb="26" eb="27">
      <t>ネン</t>
    </rPh>
    <rPh sb="29" eb="31">
      <t>イチブ</t>
    </rPh>
    <rPh sb="32" eb="34">
      <t>コウモク</t>
    </rPh>
    <rPh sb="35" eb="37">
      <t>トウホク</t>
    </rPh>
    <rPh sb="37" eb="40">
      <t>ノウセイキョク</t>
    </rPh>
    <rPh sb="41" eb="43">
      <t>スイケイ</t>
    </rPh>
    <phoneticPr fontId="2"/>
  </si>
  <si>
    <t>xは秘匿。</t>
    <rPh sb="2" eb="4">
      <t>ヒトク</t>
    </rPh>
    <phoneticPr fontId="2"/>
  </si>
  <si>
    <t>資料　東北農政局山形統計・情報センター（山形農林水産統計年報）、生産農業所得統計、山形市企画調整課</t>
    <rPh sb="41" eb="44">
      <t>ヤマガタシ</t>
    </rPh>
    <rPh sb="44" eb="46">
      <t>キカク</t>
    </rPh>
    <rPh sb="46" eb="49">
      <t>チョウセイカ</t>
    </rPh>
    <phoneticPr fontId="2"/>
  </si>
  <si>
    <t>推計されない</t>
    <rPh sb="0" eb="2">
      <t>スイケイ</t>
    </rPh>
    <phoneticPr fontId="2"/>
  </si>
  <si>
    <t>x</t>
  </si>
  <si>
    <t xml:space="preserve"> 令和元年</t>
    <rPh sb="1" eb="3">
      <t>レイワ</t>
    </rPh>
    <rPh sb="3" eb="4">
      <t>ガン</t>
    </rPh>
    <rPh sb="4" eb="5">
      <t>ネン</t>
    </rPh>
    <phoneticPr fontId="2"/>
  </si>
  <si>
    <t xml:space="preserve">    30</t>
  </si>
  <si>
    <t xml:space="preserve">    29</t>
  </si>
  <si>
    <t xml:space="preserve">    28</t>
  </si>
  <si>
    <t xml:space="preserve">    26</t>
  </si>
  <si>
    <t>x</t>
    <phoneticPr fontId="2"/>
  </si>
  <si>
    <t xml:space="preserve">    18</t>
  </si>
  <si>
    <t xml:space="preserve">    17</t>
  </si>
  <si>
    <t xml:space="preserve">    16</t>
  </si>
  <si>
    <t xml:space="preserve">    15</t>
  </si>
  <si>
    <t>平成14年</t>
    <rPh sb="0" eb="2">
      <t>ヘイセイ</t>
    </rPh>
    <rPh sb="4" eb="5">
      <t>ネン</t>
    </rPh>
    <phoneticPr fontId="2"/>
  </si>
  <si>
    <t>農業所得</t>
  </si>
  <si>
    <t>産出額</t>
    <rPh sb="0" eb="1">
      <t>サン</t>
    </rPh>
    <rPh sb="1" eb="2">
      <t>デ</t>
    </rPh>
    <phoneticPr fontId="2"/>
  </si>
  <si>
    <t>生  産</t>
    <phoneticPr fontId="2"/>
  </si>
  <si>
    <t>農  業</t>
    <phoneticPr fontId="2"/>
  </si>
  <si>
    <t>生　産</t>
    <phoneticPr fontId="2"/>
  </si>
  <si>
    <t>農　業</t>
    <phoneticPr fontId="2"/>
  </si>
  <si>
    <t>（単位  千円）</t>
    <rPh sb="1" eb="3">
      <t>タンイ</t>
    </rPh>
    <rPh sb="5" eb="7">
      <t>センエン</t>
    </rPh>
    <phoneticPr fontId="2"/>
  </si>
  <si>
    <t>金　額
（単位 千円）</t>
    <phoneticPr fontId="2"/>
  </si>
  <si>
    <t>所得率（％）
（所得/産出）</t>
    <phoneticPr fontId="2"/>
  </si>
  <si>
    <t>その他の      畜産物</t>
    <phoneticPr fontId="2"/>
  </si>
  <si>
    <t>鶏</t>
  </si>
  <si>
    <t>豚</t>
  </si>
  <si>
    <t>農業専従者１人当たり</t>
    <phoneticPr fontId="2"/>
  </si>
  <si>
    <t>耕地１０ａ当たり</t>
    <phoneticPr fontId="2"/>
  </si>
  <si>
    <t>農家１戸当たり</t>
    <phoneticPr fontId="2"/>
  </si>
  <si>
    <t>生産農業所得</t>
  </si>
  <si>
    <t>加工農産物</t>
    <phoneticPr fontId="2"/>
  </si>
  <si>
    <t>畜　　　　　　　　　　　　　　産</t>
  </si>
  <si>
    <t xml:space="preserve">    30</t>
    <phoneticPr fontId="2"/>
  </si>
  <si>
    <t xml:space="preserve">    29</t>
    <phoneticPr fontId="2"/>
  </si>
  <si>
    <t xml:space="preserve">    28</t>
    <phoneticPr fontId="2"/>
  </si>
  <si>
    <t xml:space="preserve">    27</t>
    <phoneticPr fontId="2"/>
  </si>
  <si>
    <t xml:space="preserve">    26</t>
    <phoneticPr fontId="2"/>
  </si>
  <si>
    <t xml:space="preserve"> 平成14年</t>
    <rPh sb="1" eb="3">
      <t>ヘイセイ</t>
    </rPh>
    <rPh sb="5" eb="6">
      <t>ネン</t>
    </rPh>
    <phoneticPr fontId="2"/>
  </si>
  <si>
    <t>生　乳</t>
    <phoneticPr fontId="2"/>
  </si>
  <si>
    <t>その他</t>
  </si>
  <si>
    <t>農作物</t>
  </si>
  <si>
    <t>豆　類</t>
    <phoneticPr fontId="2"/>
  </si>
  <si>
    <t>乳用牛</t>
  </si>
  <si>
    <t>肉用牛</t>
  </si>
  <si>
    <t>計</t>
  </si>
  <si>
    <t>種苗・苗木</t>
  </si>
  <si>
    <t>工　芸</t>
    <phoneticPr fontId="2"/>
  </si>
  <si>
    <t>花　き</t>
    <phoneticPr fontId="2"/>
  </si>
  <si>
    <t>果　実</t>
    <phoneticPr fontId="2"/>
  </si>
  <si>
    <t>野　菜</t>
    <phoneticPr fontId="2"/>
  </si>
  <si>
    <t>いも類</t>
  </si>
  <si>
    <t>麦・雑穀</t>
  </si>
  <si>
    <t>米</t>
  </si>
  <si>
    <t>畜　　　　　　　　産</t>
  </si>
  <si>
    <t>耕         　　　　　　　　　　　種</t>
    <phoneticPr fontId="2"/>
  </si>
  <si>
    <t>農業産出額</t>
    <phoneticPr fontId="2"/>
  </si>
  <si>
    <t>（金額単位　千万円）</t>
    <phoneticPr fontId="2"/>
  </si>
  <si>
    <t>４－９　農業産出額及び生産農業所得</t>
    <rPh sb="6" eb="8">
      <t>サンシュツ</t>
    </rPh>
    <phoneticPr fontId="2"/>
  </si>
  <si>
    <t>　　そ の 他 の 作 物</t>
    <rPh sb="6" eb="7">
      <t>タ</t>
    </rPh>
    <rPh sb="10" eb="11">
      <t>サク</t>
    </rPh>
    <rPh sb="12" eb="13">
      <t>ブツ</t>
    </rPh>
    <phoneticPr fontId="2"/>
  </si>
  <si>
    <t>　　花 き 類 ・ 花 木</t>
    <rPh sb="2" eb="3">
      <t>ハナ</t>
    </rPh>
    <rPh sb="6" eb="7">
      <t>ルイ</t>
    </rPh>
    <rPh sb="10" eb="11">
      <t>ハナ</t>
    </rPh>
    <rPh sb="12" eb="13">
      <t>キ</t>
    </rPh>
    <phoneticPr fontId="2"/>
  </si>
  <si>
    <t>　　野 菜 類</t>
    <rPh sb="2" eb="3">
      <t>ノ</t>
    </rPh>
    <rPh sb="4" eb="5">
      <t>ナ</t>
    </rPh>
    <rPh sb="6" eb="7">
      <t>ルイ</t>
    </rPh>
    <phoneticPr fontId="2"/>
  </si>
  <si>
    <t>　　工 芸 農 作 物</t>
    <rPh sb="2" eb="3">
      <t>コウ</t>
    </rPh>
    <rPh sb="4" eb="5">
      <t>ゲイ</t>
    </rPh>
    <rPh sb="6" eb="7">
      <t>ノウ</t>
    </rPh>
    <rPh sb="8" eb="9">
      <t>サク</t>
    </rPh>
    <rPh sb="10" eb="11">
      <t>ブツ</t>
    </rPh>
    <phoneticPr fontId="2"/>
  </si>
  <si>
    <t>　　そ の 他 の 豆 類</t>
    <phoneticPr fontId="2"/>
  </si>
  <si>
    <t>　　あ ず き</t>
    <phoneticPr fontId="2"/>
  </si>
  <si>
    <t>　　大    豆</t>
    <phoneticPr fontId="2"/>
  </si>
  <si>
    <t>　　か ん し ょ</t>
    <phoneticPr fontId="2"/>
  </si>
  <si>
    <t>　　ば れ い し ょ</t>
    <phoneticPr fontId="2"/>
  </si>
  <si>
    <t>　　その他の雑穀</t>
    <rPh sb="4" eb="5">
      <t>タ</t>
    </rPh>
    <rPh sb="6" eb="8">
      <t>ザッコク</t>
    </rPh>
    <phoneticPr fontId="2"/>
  </si>
  <si>
    <t>　　そ　 ば</t>
    <phoneticPr fontId="2"/>
  </si>
  <si>
    <t>　　大 麦 ・ 裸 麦</t>
    <phoneticPr fontId="2"/>
  </si>
  <si>
    <t>　　小    麦</t>
    <phoneticPr fontId="2"/>
  </si>
  <si>
    <t>　　陸    稲</t>
    <phoneticPr fontId="2"/>
  </si>
  <si>
    <t>　　水    稲</t>
    <phoneticPr fontId="2"/>
  </si>
  <si>
    <t>　平成27年</t>
    <rPh sb="1" eb="3">
      <t>ヘイセイ</t>
    </rPh>
    <rPh sb="5" eb="6">
      <t>ネン</t>
    </rPh>
    <phoneticPr fontId="2"/>
  </si>
  <si>
    <t>作付面積</t>
    <rPh sb="0" eb="2">
      <t>サクツ</t>
    </rPh>
    <phoneticPr fontId="2"/>
  </si>
  <si>
    <t>作付農家数</t>
    <rPh sb="0" eb="2">
      <t>サクツ</t>
    </rPh>
    <phoneticPr fontId="2"/>
  </si>
  <si>
    <t>（単位　農家数：戸、面積：ａ）</t>
    <rPh sb="1" eb="3">
      <t>タンイ</t>
    </rPh>
    <rPh sb="4" eb="6">
      <t>ノウカ</t>
    </rPh>
    <rPh sb="6" eb="7">
      <t>スウ</t>
    </rPh>
    <rPh sb="8" eb="9">
      <t>コ</t>
    </rPh>
    <rPh sb="10" eb="12">
      <t>メンセキ</t>
    </rPh>
    <phoneticPr fontId="2"/>
  </si>
  <si>
    <t>平成 2年</t>
    <rPh sb="0" eb="1">
      <t>ヘイ</t>
    </rPh>
    <rPh sb="1" eb="2">
      <t>セイ</t>
    </rPh>
    <phoneticPr fontId="2"/>
  </si>
  <si>
    <t>羽数（百羽）</t>
  </si>
  <si>
    <t>羽　数</t>
  </si>
  <si>
    <t>頭　数</t>
  </si>
  <si>
    <t>ブロイラー（出荷羽数）</t>
  </si>
  <si>
    <t>にわとり</t>
    <phoneticPr fontId="2"/>
  </si>
  <si>
    <t>乳用牛</t>
    <phoneticPr fontId="2"/>
  </si>
  <si>
    <t>４－１１　家畜の飼養農家数及び頭羽数</t>
    <phoneticPr fontId="2"/>
  </si>
  <si>
    <t>　　　※平成２２年４月１日に中央卸売市場から公設地方卸売市場に転換しております。</t>
    <rPh sb="4" eb="6">
      <t>ヘイセイ</t>
    </rPh>
    <rPh sb="8" eb="9">
      <t>ネン</t>
    </rPh>
    <rPh sb="10" eb="11">
      <t>ツキ</t>
    </rPh>
    <rPh sb="12" eb="13">
      <t>ヒ</t>
    </rPh>
    <rPh sb="14" eb="16">
      <t>チュウオウ</t>
    </rPh>
    <rPh sb="16" eb="18">
      <t>オロシウリ</t>
    </rPh>
    <rPh sb="18" eb="20">
      <t>シジョウ</t>
    </rPh>
    <rPh sb="22" eb="24">
      <t>コウセツ</t>
    </rPh>
    <rPh sb="24" eb="26">
      <t>チホウ</t>
    </rPh>
    <rPh sb="26" eb="28">
      <t>オロシウリ</t>
    </rPh>
    <rPh sb="28" eb="30">
      <t>シジョウ</t>
    </rPh>
    <rPh sb="31" eb="33">
      <t>テンカン</t>
    </rPh>
    <phoneticPr fontId="2"/>
  </si>
  <si>
    <t>資料　市地方卸売市場</t>
    <rPh sb="4" eb="6">
      <t>チホウ</t>
    </rPh>
    <phoneticPr fontId="2"/>
  </si>
  <si>
    <t>　　塩干・加工品・その他</t>
  </si>
  <si>
    <t>　　冷凍魚</t>
  </si>
  <si>
    <t>　　鮮　魚</t>
  </si>
  <si>
    <t>水産物計</t>
  </si>
  <si>
    <t>　　鳥卵・加工品・その他</t>
  </si>
  <si>
    <t>　　果　実</t>
  </si>
  <si>
    <t>　　野　菜</t>
  </si>
  <si>
    <t>青果物計</t>
  </si>
  <si>
    <t>総　　　数</t>
  </si>
  <si>
    <t>令和元年</t>
    <rPh sb="0" eb="2">
      <t>レイワ</t>
    </rPh>
    <rPh sb="2" eb="3">
      <t>ガン</t>
    </rPh>
    <rPh sb="3" eb="4">
      <t>ネン</t>
    </rPh>
    <phoneticPr fontId="2"/>
  </si>
  <si>
    <t>平成30年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</si>
  <si>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</si>
  <si>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</si>
  <si>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</si>
  <si>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</si>
  <si>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</si>
  <si>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</si>
  <si>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</si>
  <si>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平成20年</t>
  </si>
  <si>
    <t>平成19年</t>
  </si>
  <si>
    <t>平成18年</t>
  </si>
  <si>
    <t>平成17年</t>
  </si>
  <si>
    <t>平成16年</t>
  </si>
  <si>
    <t>平成15年</t>
  </si>
  <si>
    <t>平成14年</t>
  </si>
  <si>
    <t>平成13年</t>
    <phoneticPr fontId="2"/>
  </si>
  <si>
    <t>区　　分</t>
  </si>
  <si>
    <t>（単位　ｔ）</t>
  </si>
  <si>
    <t>　端数処理をしているので総数と一致しない場合があります。</t>
  </si>
  <si>
    <t>４－１２　市地方卸売市場入荷量</t>
    <rPh sb="6" eb="8">
      <t>チホウ</t>
    </rPh>
    <phoneticPr fontId="2"/>
  </si>
  <si>
    <t>資料　最上村山国有林の地域別の森林計画書、最上村山地域森林計画</t>
    <rPh sb="3" eb="5">
      <t>モガミ</t>
    </rPh>
    <rPh sb="5" eb="7">
      <t>ムラヤマ</t>
    </rPh>
    <rPh sb="7" eb="10">
      <t>コクユウリン</t>
    </rPh>
    <rPh sb="11" eb="13">
      <t>チイキ</t>
    </rPh>
    <rPh sb="13" eb="14">
      <t>ベツ</t>
    </rPh>
    <rPh sb="15" eb="17">
      <t>シンリン</t>
    </rPh>
    <rPh sb="17" eb="20">
      <t>ケイカクショ</t>
    </rPh>
    <rPh sb="21" eb="23">
      <t>モガミ</t>
    </rPh>
    <rPh sb="23" eb="25">
      <t>ムラヤマ</t>
    </rPh>
    <rPh sb="25" eb="27">
      <t>チイキ</t>
    </rPh>
    <rPh sb="27" eb="29">
      <t>シンリン</t>
    </rPh>
    <rPh sb="29" eb="31">
      <t>ケイカク</t>
    </rPh>
    <phoneticPr fontId="2"/>
  </si>
  <si>
    <t>30</t>
    <phoneticPr fontId="2"/>
  </si>
  <si>
    <t>29</t>
  </si>
  <si>
    <t xml:space="preserve">     28</t>
  </si>
  <si>
    <t>年度</t>
    <rPh sb="0" eb="2">
      <t>ネンド</t>
    </rPh>
    <phoneticPr fontId="2"/>
  </si>
  <si>
    <t>財産区</t>
  </si>
  <si>
    <t>市</t>
  </si>
  <si>
    <t>県</t>
  </si>
  <si>
    <t>私有林</t>
    <rPh sb="0" eb="1">
      <t>シ</t>
    </rPh>
    <rPh sb="1" eb="2">
      <t>ユウ</t>
    </rPh>
    <rPh sb="2" eb="3">
      <t>リン</t>
    </rPh>
    <phoneticPr fontId="2"/>
  </si>
  <si>
    <t>公　有　林</t>
    <rPh sb="4" eb="5">
      <t>リン</t>
    </rPh>
    <phoneticPr fontId="2"/>
  </si>
  <si>
    <t>国　有　林</t>
    <rPh sb="4" eb="5">
      <t>リン</t>
    </rPh>
    <phoneticPr fontId="2"/>
  </si>
  <si>
    <t>４－１３　林野面積</t>
    <phoneticPr fontId="2"/>
  </si>
  <si>
    <t>資料　農林業センサス</t>
  </si>
  <si>
    <t>地区別林家総数</t>
    <rPh sb="0" eb="2">
      <t>チク</t>
    </rPh>
    <rPh sb="2" eb="3">
      <t>ベツ</t>
    </rPh>
    <rPh sb="3" eb="4">
      <t>ハヤシ</t>
    </rPh>
    <rPh sb="4" eb="5">
      <t>イエ</t>
    </rPh>
    <rPh sb="5" eb="7">
      <t>ソウスウ</t>
    </rPh>
    <phoneticPr fontId="2"/>
  </si>
  <si>
    <t>林家総数</t>
    <rPh sb="0" eb="1">
      <t>ハヤシ</t>
    </rPh>
    <rPh sb="1" eb="2">
      <t>イエ</t>
    </rPh>
    <rPh sb="2" eb="4">
      <t>ソウスウ</t>
    </rPh>
    <phoneticPr fontId="2"/>
  </si>
  <si>
    <t>100ｈａ
以  上</t>
    <phoneticPr fontId="2"/>
  </si>
  <si>
    <t>50～100ha</t>
    <phoneticPr fontId="2"/>
  </si>
  <si>
    <t>30～50ha</t>
    <phoneticPr fontId="2"/>
  </si>
  <si>
    <t>20～30ha</t>
    <phoneticPr fontId="2"/>
  </si>
  <si>
    <t>10～20ha</t>
    <phoneticPr fontId="2"/>
  </si>
  <si>
    <t>５～10ha</t>
    <phoneticPr fontId="2"/>
  </si>
  <si>
    <t>３～５ha</t>
    <phoneticPr fontId="2"/>
  </si>
  <si>
    <t>１～３ha</t>
    <phoneticPr fontId="2"/>
  </si>
  <si>
    <t>保有山林面積</t>
    <rPh sb="0" eb="2">
      <t>ホユウ</t>
    </rPh>
    <rPh sb="2" eb="4">
      <t>サンリン</t>
    </rPh>
    <rPh sb="4" eb="6">
      <t>メンセキ</t>
    </rPh>
    <phoneticPr fontId="2"/>
  </si>
  <si>
    <t>林家数</t>
    <rPh sb="0" eb="1">
      <t>リン</t>
    </rPh>
    <rPh sb="1" eb="2">
      <t>カ</t>
    </rPh>
    <rPh sb="2" eb="3">
      <t>スウ</t>
    </rPh>
    <phoneticPr fontId="2"/>
  </si>
  <si>
    <t>推計されない</t>
    <rPh sb="0" eb="2">
      <t>スイケイ</t>
    </rPh>
    <phoneticPr fontId="17"/>
  </si>
  <si>
    <t>令和2年</t>
    <rPh sb="0" eb="2">
      <t>レイワ</t>
    </rPh>
    <rPh sb="3" eb="4">
      <t>ネン</t>
    </rPh>
    <phoneticPr fontId="2"/>
  </si>
  <si>
    <t>令和元</t>
    <rPh sb="0" eb="2">
      <t>レイワ</t>
    </rPh>
    <rPh sb="2" eb="3">
      <t>ガン</t>
    </rPh>
    <phoneticPr fontId="2"/>
  </si>
  <si>
    <t>平成27</t>
    <rPh sb="0" eb="2">
      <t>ヘイセイ</t>
    </rPh>
    <phoneticPr fontId="2"/>
  </si>
  <si>
    <t>４－１　農家数、経営耕地規模別農林業経営体数（地区別）</t>
    <rPh sb="4" eb="7">
      <t>ノウカスウ</t>
    </rPh>
    <rPh sb="8" eb="10">
      <t>ケイエイ</t>
    </rPh>
    <rPh sb="10" eb="12">
      <t>コウチ</t>
    </rPh>
    <rPh sb="12" eb="14">
      <t>キボ</t>
    </rPh>
    <rPh sb="14" eb="15">
      <t>ベツ</t>
    </rPh>
    <rPh sb="15" eb="22">
      <t>ノウリンギョウケイエイタイスウ</t>
    </rPh>
    <rPh sb="23" eb="25">
      <t>チク</t>
    </rPh>
    <rPh sb="25" eb="26">
      <t>ベツ</t>
    </rPh>
    <phoneticPr fontId="2"/>
  </si>
  <si>
    <t>農　林　業　経　営　体</t>
    <rPh sb="0" eb="1">
      <t>ノウ</t>
    </rPh>
    <rPh sb="2" eb="3">
      <t>ハヤシ</t>
    </rPh>
    <rPh sb="4" eb="5">
      <t>ギョウ</t>
    </rPh>
    <rPh sb="6" eb="7">
      <t>ヘ</t>
    </rPh>
    <rPh sb="8" eb="9">
      <t>エイ</t>
    </rPh>
    <rPh sb="10" eb="11">
      <t>カラダ</t>
    </rPh>
    <phoneticPr fontId="2"/>
  </si>
  <si>
    <t>販売
農家</t>
    <rPh sb="0" eb="2">
      <t>ハンバイ</t>
    </rPh>
    <rPh sb="3" eb="5">
      <t>ノウカ</t>
    </rPh>
    <phoneticPr fontId="2"/>
  </si>
  <si>
    <t>自給的
農家</t>
    <rPh sb="0" eb="3">
      <t>ジキュウテキ</t>
    </rPh>
    <rPh sb="4" eb="5">
      <t>ノウ</t>
    </rPh>
    <rPh sb="5" eb="6">
      <t>イエ</t>
    </rPh>
    <phoneticPr fontId="2"/>
  </si>
  <si>
    <t>令和２年</t>
    <rPh sb="0" eb="2">
      <t>レイワ</t>
    </rPh>
    <rPh sb="3" eb="4">
      <t>ネン</t>
    </rPh>
    <phoneticPr fontId="2"/>
  </si>
  <si>
    <t>令和2年</t>
    <rPh sb="0" eb="2">
      <t>レイワ</t>
    </rPh>
    <rPh sb="3" eb="4">
      <t>ネン</t>
    </rPh>
    <phoneticPr fontId="1"/>
  </si>
  <si>
    <t>※２０２０年農林業センサスより「兼業農家」の集計区分が廃止。</t>
    <rPh sb="5" eb="6">
      <t>ネン</t>
    </rPh>
    <rPh sb="6" eb="9">
      <t>ノウリンギョウ</t>
    </rPh>
    <rPh sb="16" eb="20">
      <t>ケンギョウノウカ</t>
    </rPh>
    <rPh sb="22" eb="26">
      <t>シュウケイクブン</t>
    </rPh>
    <rPh sb="27" eb="29">
      <t>ハイシ</t>
    </rPh>
    <phoneticPr fontId="1"/>
  </si>
  <si>
    <t>平成27年</t>
    <rPh sb="0" eb="2">
      <t>ヘイセイ</t>
    </rPh>
    <rPh sb="4" eb="5">
      <t>ネン</t>
    </rPh>
    <phoneticPr fontId="1"/>
  </si>
  <si>
    <t>４－４　　就業状態別１５歳以上世帯員数</t>
    <phoneticPr fontId="2"/>
  </si>
  <si>
    <t>主に家事
・育児・その他</t>
    <rPh sb="0" eb="1">
      <t>オモ</t>
    </rPh>
    <rPh sb="2" eb="4">
      <t>カジ</t>
    </rPh>
    <rPh sb="6" eb="8">
      <t>イクジ</t>
    </rPh>
    <rPh sb="11" eb="12">
      <t>タ</t>
    </rPh>
    <phoneticPr fontId="2"/>
  </si>
  <si>
    <t>令和３年山形市統計書</t>
    <rPh sb="0" eb="1">
      <t>レイ</t>
    </rPh>
    <rPh sb="1" eb="2">
      <t>ワ</t>
    </rPh>
    <rPh sb="3" eb="4">
      <t>ネン</t>
    </rPh>
    <rPh sb="4" eb="7">
      <t>ヤマガタシ</t>
    </rPh>
    <rPh sb="7" eb="10">
      <t>トウケイショ</t>
    </rPh>
    <phoneticPr fontId="2"/>
  </si>
  <si>
    <t>４－１　農家数、経営耕地規模別農林業経営体数（地区別）</t>
    <phoneticPr fontId="1"/>
  </si>
  <si>
    <t>４－４　就業状態別１５歳以上世帯員数</t>
    <phoneticPr fontId="1"/>
  </si>
  <si>
    <t>４－５　地区別経営耕地面積（販売農家・農業経営体）</t>
    <phoneticPr fontId="1"/>
  </si>
  <si>
    <t>４－１０　販売目的の作物の作物別（栽培）農家数、面積（露地）－農業経営体－</t>
    <phoneticPr fontId="1"/>
  </si>
  <si>
    <t>４－１４　保有山林面積規模別、林家数及び保有山林面積（令和２年）</t>
    <phoneticPr fontId="1"/>
  </si>
  <si>
    <t>令和 2 年</t>
    <rPh sb="0" eb="2">
      <t>レイワ</t>
    </rPh>
    <rPh sb="5" eb="6">
      <t>ネン</t>
    </rPh>
    <phoneticPr fontId="1"/>
  </si>
  <si>
    <t>令和 2 年</t>
    <rPh sb="0" eb="2">
      <t>レイワ</t>
    </rPh>
    <rPh sb="5" eb="6">
      <t>ネン</t>
    </rPh>
    <phoneticPr fontId="2"/>
  </si>
  <si>
    <t>　この表で、平成２年～２７年は販売農家を集計したもの、令和２年は農業経営体を集計したものです。</t>
    <rPh sb="13" eb="14">
      <t>ネン</t>
    </rPh>
    <rPh sb="27" eb="29">
      <t>レイワ</t>
    </rPh>
    <rPh sb="30" eb="31">
      <t>ネン</t>
    </rPh>
    <rPh sb="32" eb="37">
      <t>ノウギョウケイエイタイ</t>
    </rPh>
    <rPh sb="38" eb="40">
      <t>シュウケイ</t>
    </rPh>
    <phoneticPr fontId="2"/>
  </si>
  <si>
    <t>　また、平成27年までは販売農家、令和2年は農業経営体の集計です。</t>
    <rPh sb="4" eb="6">
      <t>ヘイセイ</t>
    </rPh>
    <rPh sb="8" eb="9">
      <t>ネン</t>
    </rPh>
    <rPh sb="12" eb="14">
      <t>ハンバイ</t>
    </rPh>
    <rPh sb="14" eb="16">
      <t>ノウカ</t>
    </rPh>
    <rPh sb="17" eb="19">
      <t>レイワ</t>
    </rPh>
    <rPh sb="20" eb="21">
      <t>ネン</t>
    </rPh>
    <rPh sb="22" eb="27">
      <t>ノウギョウケイエイタイ</t>
    </rPh>
    <rPh sb="28" eb="30">
      <t>シュウケイ</t>
    </rPh>
    <phoneticPr fontId="1"/>
  </si>
  <si>
    <t>４－５　地区別経営耕地面積（販売農家・農業経営体）</t>
    <rPh sb="14" eb="16">
      <t>ハンバイ</t>
    </rPh>
    <rPh sb="16" eb="18">
      <t>ノウカ</t>
    </rPh>
    <rPh sb="19" eb="24">
      <t>ノウギョウケイエイタイ</t>
    </rPh>
    <phoneticPr fontId="2"/>
  </si>
  <si>
    <t>※２０２０年農林業センサスより農用機械の集計が廃止。</t>
    <rPh sb="5" eb="6">
      <t>ネン</t>
    </rPh>
    <rPh sb="6" eb="9">
      <t>ノウリンギョウ</t>
    </rPh>
    <rPh sb="15" eb="17">
      <t>ノウヨウ</t>
    </rPh>
    <rPh sb="17" eb="19">
      <t>キカイ</t>
    </rPh>
    <rPh sb="20" eb="22">
      <t>シュウケイ</t>
    </rPh>
    <rPh sb="23" eb="25">
      <t>ハイシ</t>
    </rPh>
    <phoneticPr fontId="1"/>
  </si>
  <si>
    <t>　この表で、平成２年～２７年は販売農家を、令和２年は農業経営体を集計したものです。</t>
    <rPh sb="13" eb="14">
      <t>ネン</t>
    </rPh>
    <rPh sb="21" eb="23">
      <t>レイワ</t>
    </rPh>
    <rPh sb="24" eb="25">
      <t>ネン</t>
    </rPh>
    <rPh sb="26" eb="31">
      <t>ノウギョウケイエイタイ</t>
    </rPh>
    <phoneticPr fontId="2"/>
  </si>
  <si>
    <t>　平成２年以前の「施設園芸」、「野菜類」の分類から「露地野菜」、「施設野菜」に集計方法が変わりました。また「その他の作物」に含んでいた「花き・花木」が区分されました。</t>
    <phoneticPr fontId="2"/>
  </si>
  <si>
    <t>農業経営体</t>
    <rPh sb="0" eb="2">
      <t>ノウギョウ</t>
    </rPh>
    <rPh sb="2" eb="5">
      <t>ケイエイタイ</t>
    </rPh>
    <phoneticPr fontId="1"/>
  </si>
  <si>
    <t>　令和2年</t>
    <rPh sb="1" eb="3">
      <t>レイワ</t>
    </rPh>
    <rPh sb="4" eb="5">
      <t>ネン</t>
    </rPh>
    <phoneticPr fontId="2"/>
  </si>
  <si>
    <t>x</t>
    <phoneticPr fontId="1"/>
  </si>
  <si>
    <t>４－１０　販売目的の作物の作物別（栽培）農家数、面積（露地）－農業経営体－</t>
    <rPh sb="5" eb="7">
      <t>ハンバイ</t>
    </rPh>
    <rPh sb="7" eb="9">
      <t>モクテキ</t>
    </rPh>
    <rPh sb="10" eb="12">
      <t>サクモツ</t>
    </rPh>
    <rPh sb="13" eb="15">
      <t>サクモツ</t>
    </rPh>
    <rPh sb="15" eb="16">
      <t>ベツ</t>
    </rPh>
    <rPh sb="17" eb="19">
      <t>サイバイ</t>
    </rPh>
    <rPh sb="20" eb="22">
      <t>ノウカ</t>
    </rPh>
    <rPh sb="22" eb="23">
      <t>スウ</t>
    </rPh>
    <rPh sb="24" eb="26">
      <t>メンセキ</t>
    </rPh>
    <rPh sb="27" eb="29">
      <t>ロジ</t>
    </rPh>
    <rPh sb="31" eb="33">
      <t>ノウギョウ</t>
    </rPh>
    <rPh sb="33" eb="36">
      <t>ケイエイタイ</t>
    </rPh>
    <phoneticPr fontId="2"/>
  </si>
  <si>
    <t>　この表は、農業経営体を集計したものです。</t>
    <rPh sb="6" eb="11">
      <t>ノウギョウケイエイタイ</t>
    </rPh>
    <phoneticPr fontId="2"/>
  </si>
  <si>
    <t>　この表で、平成２～２７年は販売農家を、令和２年は農業経営体を集計したものです。</t>
    <rPh sb="20" eb="22">
      <t>レイワ</t>
    </rPh>
    <rPh sb="23" eb="24">
      <t>ネン</t>
    </rPh>
    <rPh sb="25" eb="30">
      <t>ノウギョウケイエイタイ</t>
    </rPh>
    <phoneticPr fontId="2"/>
  </si>
  <si>
    <t>林業経営体</t>
    <rPh sb="0" eb="2">
      <t>リンギョウ</t>
    </rPh>
    <rPh sb="2" eb="5">
      <t>ケイエイタイ</t>
    </rPh>
    <phoneticPr fontId="2"/>
  </si>
  <si>
    <t>（世帯以外の林業
事業体を含む）</t>
    <phoneticPr fontId="1"/>
  </si>
  <si>
    <t>４－１４　保有山林面積規模別、林家数及び保有山林面積（令和２年）</t>
    <rPh sb="15" eb="16">
      <t>リン</t>
    </rPh>
    <rPh sb="16" eb="17">
      <t>カ</t>
    </rPh>
    <rPh sb="17" eb="18">
      <t>スウ</t>
    </rPh>
    <rPh sb="18" eb="19">
      <t>オヨ</t>
    </rPh>
    <rPh sb="20" eb="22">
      <t>ホユウ</t>
    </rPh>
    <rPh sb="22" eb="24">
      <t>サンリン</t>
    </rPh>
    <rPh sb="24" eb="26">
      <t>メンセキ</t>
    </rPh>
    <rPh sb="27" eb="29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</si>
</sst>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0_ ;[Red]\-0\ "/>
    <numFmt numFmtId="178" formatCode="#\ ##0\ "/>
    <numFmt numFmtId="179" formatCode="#,##0_ "/>
  </numFmts>
  <fonts count="21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  <font>
      <sz val="14"/>
      <name val="HGSｺﾞｼｯｸM"/>
      <family val="3"/>
      <charset val="128"/>
    </font>
    <font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b/>
      <sz val="14"/>
      <name val="HGSｺﾞｼｯｸM"/>
      <family val="3"/>
      <charset val="128"/>
    </font>
    <font>
      <strike/>
      <sz val="10"/>
      <color rgb="FFFF0000"/>
      <name val="HGSｺﾞｼｯｸM"/>
      <family val="3"/>
      <charset val="128"/>
    </font>
    <font>
      <b/>
      <sz val="22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b/>
      <sz val="18"/>
      <name val="HGSｺﾞｼｯｸM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ゴシック"/>
      <family val="2"/>
      <charset val="128"/>
    </font>
    <font>
      <sz val="11"/>
      <name val="ＭＳ ゴシック"/>
      <family val="2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38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>
      <alignment vertical="center"/>
    </xf>
    <xf numFmtId="0" fontId="18" fillId="0" borderId="0">
      <alignment vertical="center"/>
    </xf>
    <xf numFmtId="0" fontId="3" fillId="0" borderId="0">
      <alignment vertical="center"/>
    </xf>
  </cellStyleXfs>
  <cellXfs count="374">
    <xf numFmtId="0" fontId="0" fillId="0" borderId="0" xfId="0">
      <alignment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 applyAlignment="1">
      <alignment horizontal="center" vertical="center"/>
    </xf>
    <xf numFmtId="176" fontId="4" fillId="0" borderId="0" xfId="1" applyNumberFormat="1" applyFont="1" applyFill="1" applyAlignment="1">
      <alignment horizontal="left" vertical="center"/>
    </xf>
    <xf numFmtId="176" fontId="4" fillId="0" borderId="2" xfId="1" applyNumberFormat="1" applyFont="1" applyFill="1" applyBorder="1" applyAlignment="1">
      <alignment horizontal="center"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5" xfId="1" applyNumberFormat="1" applyFont="1" applyFill="1" applyBorder="1" applyAlignment="1">
      <alignment horizontal="right" vertical="center"/>
    </xf>
    <xf numFmtId="176" fontId="4" fillId="0" borderId="4" xfId="1" applyNumberFormat="1" applyFont="1" applyFill="1" applyBorder="1" applyAlignment="1">
      <alignment horizontal="center" vertical="center"/>
    </xf>
    <xf numFmtId="176" fontId="4" fillId="0" borderId="6" xfId="1" applyNumberFormat="1" applyFont="1" applyFill="1" applyBorder="1" applyAlignment="1">
      <alignment horizontal="center" vertical="center"/>
    </xf>
    <xf numFmtId="176" fontId="4" fillId="0" borderId="8" xfId="1" applyNumberFormat="1" applyFont="1" applyFill="1" applyBorder="1" applyAlignment="1">
      <alignment horizontal="right"/>
    </xf>
    <xf numFmtId="176" fontId="4" fillId="0" borderId="0" xfId="1" applyNumberFormat="1" applyFont="1" applyFill="1" applyBorder="1" applyAlignment="1">
      <alignment horizontal="right"/>
    </xf>
    <xf numFmtId="176" fontId="4" fillId="0" borderId="8" xfId="1" applyNumberFormat="1" applyFont="1" applyFill="1" applyBorder="1" applyAlignment="1">
      <alignment horizontal="center" vertical="center"/>
    </xf>
    <xf numFmtId="176" fontId="4" fillId="0" borderId="8" xfId="1" applyNumberFormat="1" applyFont="1" applyFill="1" applyBorder="1" applyAlignment="1">
      <alignment horizontal="center"/>
    </xf>
    <xf numFmtId="176" fontId="4" fillId="0" borderId="8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0" fontId="7" fillId="0" borderId="0" xfId="2" applyFont="1" applyAlignment="1">
      <alignment vertical="center"/>
    </xf>
    <xf numFmtId="0" fontId="7" fillId="0" borderId="0" xfId="2" applyFont="1" applyBorder="1" applyAlignment="1">
      <alignment vertical="center"/>
    </xf>
    <xf numFmtId="0" fontId="7" fillId="0" borderId="0" xfId="2" applyFont="1" applyAlignment="1">
      <alignment horizontal="centerContinuous" vertical="center"/>
    </xf>
    <xf numFmtId="0" fontId="4" fillId="0" borderId="14" xfId="2" applyFont="1" applyBorder="1" applyAlignment="1">
      <alignment vertical="center"/>
    </xf>
    <xf numFmtId="176" fontId="4" fillId="0" borderId="5" xfId="1" applyNumberFormat="1" applyFont="1" applyBorder="1" applyAlignment="1">
      <alignment vertical="center"/>
    </xf>
    <xf numFmtId="176" fontId="4" fillId="0" borderId="2" xfId="1" applyNumberFormat="1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176" fontId="4" fillId="0" borderId="0" xfId="2" applyNumberFormat="1" applyFont="1" applyAlignment="1">
      <alignment horizontal="right" vertical="center"/>
    </xf>
    <xf numFmtId="0" fontId="7" fillId="0" borderId="6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Fill="1" applyAlignment="1">
      <alignment vertical="center"/>
    </xf>
    <xf numFmtId="38" fontId="5" fillId="0" borderId="0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0" fontId="6" fillId="0" borderId="0" xfId="2" applyFont="1" applyFill="1" applyAlignment="1">
      <alignment vertical="center"/>
    </xf>
    <xf numFmtId="38" fontId="7" fillId="0" borderId="0" xfId="2" applyNumberFormat="1" applyFont="1" applyAlignment="1">
      <alignment vertical="center"/>
    </xf>
    <xf numFmtId="0" fontId="4" fillId="0" borderId="14" xfId="2" applyFont="1" applyBorder="1" applyAlignment="1">
      <alignment vertical="center" wrapText="1"/>
    </xf>
    <xf numFmtId="0" fontId="5" fillId="0" borderId="0" xfId="2" applyFont="1" applyAlignment="1">
      <alignment vertical="center"/>
    </xf>
    <xf numFmtId="0" fontId="4" fillId="0" borderId="5" xfId="2" applyFont="1" applyBorder="1" applyAlignment="1">
      <alignment horizontal="right"/>
    </xf>
    <xf numFmtId="38" fontId="4" fillId="0" borderId="5" xfId="3" applyNumberFormat="1" applyFont="1" applyBorder="1" applyAlignment="1">
      <alignment horizontal="right"/>
    </xf>
    <xf numFmtId="0" fontId="4" fillId="0" borderId="0" xfId="2" applyFont="1" applyBorder="1" applyAlignment="1">
      <alignment horizontal="right"/>
    </xf>
    <xf numFmtId="0" fontId="4" fillId="0" borderId="0" xfId="2" applyFont="1" applyAlignment="1">
      <alignment horizontal="right"/>
    </xf>
    <xf numFmtId="38" fontId="4" fillId="0" borderId="6" xfId="3" applyNumberFormat="1" applyFont="1" applyBorder="1" applyAlignment="1">
      <alignment horizontal="right"/>
    </xf>
    <xf numFmtId="0" fontId="5" fillId="0" borderId="0" xfId="2" applyFont="1" applyBorder="1" applyAlignment="1">
      <alignment horizontal="left"/>
    </xf>
    <xf numFmtId="0" fontId="5" fillId="0" borderId="15" xfId="2" applyFont="1" applyBorder="1" applyAlignment="1">
      <alignment horizontal="left"/>
    </xf>
    <xf numFmtId="38" fontId="4" fillId="0" borderId="2" xfId="3" applyNumberFormat="1" applyFont="1" applyBorder="1" applyAlignment="1">
      <alignment horizontal="right"/>
    </xf>
    <xf numFmtId="0" fontId="5" fillId="0" borderId="4" xfId="2" applyFont="1" applyBorder="1" applyAlignment="1">
      <alignment horizontal="left"/>
    </xf>
    <xf numFmtId="49" fontId="4" fillId="0" borderId="5" xfId="2" applyNumberFormat="1" applyFont="1" applyBorder="1" applyAlignment="1">
      <alignment horizontal="center"/>
    </xf>
    <xf numFmtId="38" fontId="4" fillId="0" borderId="0" xfId="1" applyFont="1" applyBorder="1" applyAlignment="1"/>
    <xf numFmtId="38" fontId="4" fillId="0" borderId="6" xfId="1" applyFont="1" applyBorder="1" applyAlignment="1"/>
    <xf numFmtId="38" fontId="4" fillId="0" borderId="0" xfId="1" applyFont="1" applyBorder="1" applyAlignment="1">
      <alignment horizontal="right"/>
    </xf>
    <xf numFmtId="38" fontId="4" fillId="0" borderId="6" xfId="1" applyFont="1" applyBorder="1" applyAlignment="1">
      <alignment horizontal="right"/>
    </xf>
    <xf numFmtId="0" fontId="4" fillId="0" borderId="6" xfId="2" applyFont="1" applyBorder="1" applyAlignment="1">
      <alignment vertical="center"/>
    </xf>
    <xf numFmtId="0" fontId="5" fillId="0" borderId="2" xfId="2" applyFont="1" applyBorder="1" applyAlignment="1">
      <alignment horizontal="center" vertical="center"/>
    </xf>
    <xf numFmtId="0" fontId="5" fillId="0" borderId="5" xfId="2" applyFont="1" applyBorder="1" applyAlignment="1">
      <alignment horizontal="centerContinuous" vertical="center"/>
    </xf>
    <xf numFmtId="0" fontId="5" fillId="0" borderId="2" xfId="2" applyFont="1" applyBorder="1" applyAlignment="1">
      <alignment horizontal="centerContinuous" vertical="center"/>
    </xf>
    <xf numFmtId="0" fontId="9" fillId="0" borderId="0" xfId="2" applyFont="1" applyAlignment="1">
      <alignment vertical="center"/>
    </xf>
    <xf numFmtId="38" fontId="9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7" fillId="0" borderId="5" xfId="2" applyFont="1" applyBorder="1" applyAlignment="1">
      <alignment vertical="center"/>
    </xf>
    <xf numFmtId="0" fontId="7" fillId="0" borderId="2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6" xfId="1" applyFont="1" applyBorder="1" applyAlignment="1">
      <alignment vertical="center"/>
    </xf>
    <xf numFmtId="49" fontId="4" fillId="0" borderId="8" xfId="2" applyNumberFormat="1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0" fontId="7" fillId="0" borderId="0" xfId="2" applyFont="1"/>
    <xf numFmtId="0" fontId="7" fillId="0" borderId="0" xfId="2" applyFont="1" applyBorder="1"/>
    <xf numFmtId="0" fontId="4" fillId="0" borderId="0" xfId="2" applyFont="1" applyAlignment="1">
      <alignment horizontal="left"/>
    </xf>
    <xf numFmtId="0" fontId="4" fillId="0" borderId="1" xfId="2" applyFont="1" applyBorder="1" applyAlignment="1">
      <alignment horizontal="center" vertical="center"/>
    </xf>
    <xf numFmtId="0" fontId="4" fillId="0" borderId="0" xfId="2" applyFont="1"/>
    <xf numFmtId="0" fontId="4" fillId="0" borderId="1" xfId="2" applyFont="1" applyBorder="1" applyAlignment="1">
      <alignment wrapText="1"/>
    </xf>
    <xf numFmtId="0" fontId="7" fillId="0" borderId="0" xfId="2" applyFont="1" applyAlignment="1">
      <alignment horizontal="centerContinuous"/>
    </xf>
    <xf numFmtId="0" fontId="7" fillId="0" borderId="5" xfId="2" applyFont="1" applyBorder="1"/>
    <xf numFmtId="0" fontId="7" fillId="0" borderId="2" xfId="2" applyFont="1" applyBorder="1"/>
    <xf numFmtId="0" fontId="4" fillId="0" borderId="5" xfId="2" applyFont="1" applyBorder="1"/>
    <xf numFmtId="38" fontId="4" fillId="0" borderId="0" xfId="1" applyFont="1" applyBorder="1"/>
    <xf numFmtId="38" fontId="4" fillId="0" borderId="6" xfId="1" applyFont="1" applyBorder="1"/>
    <xf numFmtId="0" fontId="7" fillId="0" borderId="13" xfId="2" applyFont="1" applyBorder="1"/>
    <xf numFmtId="38" fontId="7" fillId="0" borderId="0" xfId="1" applyFont="1"/>
    <xf numFmtId="38" fontId="7" fillId="0" borderId="0" xfId="1" applyFont="1" applyAlignment="1">
      <alignment horizontal="centerContinuous"/>
    </xf>
    <xf numFmtId="38" fontId="4" fillId="0" borderId="0" xfId="1" applyFont="1" applyAlignment="1"/>
    <xf numFmtId="38" fontId="7" fillId="0" borderId="5" xfId="1" applyFont="1" applyBorder="1"/>
    <xf numFmtId="38" fontId="7" fillId="0" borderId="2" xfId="1" applyFont="1" applyBorder="1"/>
    <xf numFmtId="38" fontId="4" fillId="0" borderId="5" xfId="1" applyFont="1" applyBorder="1"/>
    <xf numFmtId="0" fontId="4" fillId="0" borderId="0" xfId="1" applyNumberFormat="1" applyFont="1" applyBorder="1"/>
    <xf numFmtId="0" fontId="4" fillId="0" borderId="6" xfId="1" applyNumberFormat="1" applyFont="1" applyBorder="1"/>
    <xf numFmtId="38" fontId="4" fillId="0" borderId="0" xfId="1" applyFont="1" applyBorder="1" applyAlignment="1">
      <alignment horizontal="left" indent="2"/>
    </xf>
    <xf numFmtId="0" fontId="4" fillId="0" borderId="0" xfId="1" applyNumberFormat="1" applyFont="1" applyBorder="1" applyAlignment="1">
      <alignment horizontal="right"/>
    </xf>
    <xf numFmtId="38" fontId="4" fillId="0" borderId="0" xfId="1" applyFont="1" applyFill="1"/>
    <xf numFmtId="0" fontId="4" fillId="0" borderId="0" xfId="1" applyNumberFormat="1" applyFont="1" applyFill="1" applyBorder="1"/>
    <xf numFmtId="0" fontId="4" fillId="0" borderId="6" xfId="1" applyNumberFormat="1" applyFont="1" applyFill="1" applyBorder="1"/>
    <xf numFmtId="38" fontId="4" fillId="0" borderId="0" xfId="1" applyFont="1" applyFill="1" applyBorder="1" applyAlignment="1">
      <alignment horizontal="left" indent="2"/>
    </xf>
    <xf numFmtId="0" fontId="4" fillId="0" borderId="0" xfId="1" applyNumberFormat="1" applyFont="1" applyFill="1" applyBorder="1" applyAlignment="1">
      <alignment horizontal="right"/>
    </xf>
    <xf numFmtId="38" fontId="4" fillId="0" borderId="0" xfId="1" applyFont="1" applyFill="1" applyBorder="1" applyAlignment="1">
      <alignment horizontal="center"/>
    </xf>
    <xf numFmtId="38" fontId="7" fillId="0" borderId="0" xfId="1" applyFont="1" applyBorder="1"/>
    <xf numFmtId="38" fontId="7" fillId="0" borderId="6" xfId="1" applyFont="1" applyBorder="1"/>
    <xf numFmtId="38" fontId="4" fillId="0" borderId="0" xfId="1" applyFont="1" applyBorder="1" applyAlignment="1">
      <alignment horizontal="left"/>
    </xf>
    <xf numFmtId="38" fontId="7" fillId="0" borderId="0" xfId="1" applyFont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0" fontId="7" fillId="0" borderId="0" xfId="2" applyFont="1" applyAlignment="1">
      <alignment horizontal="center"/>
    </xf>
    <xf numFmtId="38" fontId="7" fillId="0" borderId="0" xfId="2" applyNumberFormat="1" applyFont="1"/>
    <xf numFmtId="0" fontId="7" fillId="0" borderId="5" xfId="2" applyFont="1" applyBorder="1" applyAlignment="1">
      <alignment horizontal="center"/>
    </xf>
    <xf numFmtId="0" fontId="7" fillId="0" borderId="6" xfId="2" applyFont="1" applyBorder="1"/>
    <xf numFmtId="0" fontId="5" fillId="0" borderId="0" xfId="2" applyFont="1" applyBorder="1"/>
    <xf numFmtId="176" fontId="7" fillId="0" borderId="0" xfId="2" applyNumberFormat="1" applyFont="1"/>
    <xf numFmtId="176" fontId="4" fillId="0" borderId="0" xfId="2" applyNumberFormat="1" applyFont="1"/>
    <xf numFmtId="176" fontId="7" fillId="0" borderId="14" xfId="2" applyNumberFormat="1" applyFont="1" applyBorder="1"/>
    <xf numFmtId="176" fontId="7" fillId="0" borderId="0" xfId="2" applyNumberFormat="1" applyFont="1" applyAlignment="1">
      <alignment horizontal="center"/>
    </xf>
    <xf numFmtId="176" fontId="4" fillId="0" borderId="5" xfId="2" applyNumberFormat="1" applyFont="1" applyBorder="1"/>
    <xf numFmtId="176" fontId="4" fillId="0" borderId="2" xfId="2" applyNumberFormat="1" applyFont="1" applyBorder="1"/>
    <xf numFmtId="176" fontId="4" fillId="0" borderId="0" xfId="1" applyNumberFormat="1" applyFont="1"/>
    <xf numFmtId="176" fontId="8" fillId="0" borderId="0" xfId="1" applyNumberFormat="1" applyFont="1" applyAlignment="1">
      <alignment horizontal="right" shrinkToFit="1"/>
    </xf>
    <xf numFmtId="176" fontId="4" fillId="0" borderId="6" xfId="1" applyNumberFormat="1" applyFont="1" applyBorder="1" applyAlignment="1">
      <alignment horizontal="right"/>
    </xf>
    <xf numFmtId="176" fontId="4" fillId="0" borderId="0" xfId="1" applyNumberFormat="1" applyFont="1" applyFill="1"/>
    <xf numFmtId="49" fontId="4" fillId="0" borderId="0" xfId="1" applyNumberFormat="1" applyFont="1" applyBorder="1" applyAlignment="1">
      <alignment horizontal="center"/>
    </xf>
    <xf numFmtId="176" fontId="4" fillId="0" borderId="0" xfId="1" applyNumberFormat="1" applyFont="1" applyBorder="1" applyAlignment="1">
      <alignment horizontal="right"/>
    </xf>
    <xf numFmtId="176" fontId="4" fillId="0" borderId="6" xfId="1" applyNumberFormat="1" applyFont="1" applyBorder="1"/>
    <xf numFmtId="176" fontId="7" fillId="0" borderId="6" xfId="2" applyNumberFormat="1" applyFont="1" applyBorder="1"/>
    <xf numFmtId="176" fontId="7" fillId="0" borderId="0" xfId="2" applyNumberFormat="1" applyFont="1" applyAlignment="1">
      <alignment vertical="center"/>
    </xf>
    <xf numFmtId="176" fontId="8" fillId="0" borderId="2" xfId="2" applyNumberFormat="1" applyFont="1" applyBorder="1" applyAlignment="1">
      <alignment horizontal="centerContinuous" vertical="center"/>
    </xf>
    <xf numFmtId="176" fontId="8" fillId="0" borderId="6" xfId="2" applyNumberFormat="1" applyFont="1" applyBorder="1" applyAlignment="1">
      <alignment horizontal="centerContinuous" vertical="center"/>
    </xf>
    <xf numFmtId="176" fontId="10" fillId="0" borderId="0" xfId="1" applyNumberFormat="1" applyFont="1" applyBorder="1"/>
    <xf numFmtId="176" fontId="10" fillId="0" borderId="14" xfId="1" applyNumberFormat="1" applyFont="1" applyBorder="1"/>
    <xf numFmtId="176" fontId="10" fillId="0" borderId="5" xfId="1" applyNumberFormat="1" applyFont="1" applyBorder="1"/>
    <xf numFmtId="176" fontId="10" fillId="0" borderId="2" xfId="1" applyNumberFormat="1" applyFont="1" applyBorder="1"/>
    <xf numFmtId="176" fontId="11" fillId="0" borderId="5" xfId="2" applyNumberFormat="1" applyFont="1" applyBorder="1"/>
    <xf numFmtId="176" fontId="4" fillId="0" borderId="6" xfId="2" applyNumberFormat="1" applyFont="1" applyBorder="1"/>
    <xf numFmtId="176" fontId="8" fillId="0" borderId="0" xfId="2" applyNumberFormat="1" applyFont="1" applyAlignment="1">
      <alignment vertical="center"/>
    </xf>
    <xf numFmtId="176" fontId="8" fillId="0" borderId="14" xfId="2" applyNumberFormat="1" applyFont="1" applyBorder="1" applyAlignment="1">
      <alignment vertical="center"/>
    </xf>
    <xf numFmtId="0" fontId="7" fillId="0" borderId="0" xfId="2" applyFont="1" applyAlignment="1">
      <alignment horizontal="right"/>
    </xf>
    <xf numFmtId="0" fontId="7" fillId="0" borderId="4" xfId="2" applyFont="1" applyBorder="1"/>
    <xf numFmtId="0" fontId="7" fillId="0" borderId="5" xfId="2" applyFont="1" applyBorder="1" applyAlignment="1">
      <alignment horizontal="right"/>
    </xf>
    <xf numFmtId="0" fontId="4" fillId="0" borderId="8" xfId="2" applyFont="1" applyBorder="1"/>
    <xf numFmtId="0" fontId="7" fillId="0" borderId="8" xfId="2" applyFont="1" applyBorder="1"/>
    <xf numFmtId="0" fontId="4" fillId="0" borderId="8" xfId="2" applyFont="1" applyBorder="1" applyAlignment="1">
      <alignment horizontal="left"/>
    </xf>
    <xf numFmtId="0" fontId="7" fillId="0" borderId="15" xfId="2" applyFont="1" applyBorder="1"/>
    <xf numFmtId="0" fontId="7" fillId="0" borderId="0" xfId="2" applyFont="1" applyAlignment="1">
      <alignment horizontal="center" vertical="center"/>
    </xf>
    <xf numFmtId="0" fontId="5" fillId="0" borderId="0" xfId="2" applyFont="1"/>
    <xf numFmtId="0" fontId="8" fillId="0" borderId="0" xfId="2" applyFont="1" applyBorder="1"/>
    <xf numFmtId="179" fontId="5" fillId="0" borderId="0" xfId="2" applyNumberFormat="1" applyFont="1" applyAlignment="1">
      <alignment horizontal="right" vertical="center"/>
    </xf>
    <xf numFmtId="0" fontId="4" fillId="0" borderId="2" xfId="2" applyFont="1" applyBorder="1" applyAlignment="1">
      <alignment horizontal="centerContinuous" vertical="center"/>
    </xf>
    <xf numFmtId="0" fontId="4" fillId="0" borderId="11" xfId="2" applyFont="1" applyBorder="1" applyAlignment="1">
      <alignment horizontal="centerContinuous" vertical="center"/>
    </xf>
    <xf numFmtId="0" fontId="8" fillId="0" borderId="9" xfId="2" applyFont="1" applyBorder="1" applyAlignment="1">
      <alignment horizontal="centerContinuous" vertical="center"/>
    </xf>
    <xf numFmtId="0" fontId="6" fillId="0" borderId="0" xfId="2" applyFont="1"/>
    <xf numFmtId="0" fontId="7" fillId="0" borderId="0" xfId="2" applyFont="1" applyFill="1"/>
    <xf numFmtId="0" fontId="7" fillId="0" borderId="0" xfId="2" applyFont="1" applyFill="1" applyBorder="1"/>
    <xf numFmtId="0" fontId="4" fillId="0" borderId="0" xfId="2" applyFont="1" applyFill="1"/>
    <xf numFmtId="0" fontId="7" fillId="0" borderId="14" xfId="2" applyFont="1" applyFill="1" applyBorder="1"/>
    <xf numFmtId="0" fontId="7" fillId="0" borderId="5" xfId="2" applyFont="1" applyFill="1" applyBorder="1"/>
    <xf numFmtId="38" fontId="7" fillId="0" borderId="5" xfId="2" applyNumberFormat="1" applyFont="1" applyFill="1" applyBorder="1"/>
    <xf numFmtId="38" fontId="4" fillId="0" borderId="5" xfId="1" applyFont="1" applyFill="1" applyBorder="1"/>
    <xf numFmtId="0" fontId="4" fillId="0" borderId="4" xfId="2" applyFont="1" applyFill="1" applyBorder="1"/>
    <xf numFmtId="38" fontId="4" fillId="0" borderId="0" xfId="1" applyFont="1" applyFill="1" applyBorder="1"/>
    <xf numFmtId="3" fontId="4" fillId="0" borderId="0" xfId="2" applyNumberFormat="1" applyFont="1" applyFill="1" applyBorder="1"/>
    <xf numFmtId="0" fontId="4" fillId="0" borderId="8" xfId="2" applyFont="1" applyFill="1" applyBorder="1"/>
    <xf numFmtId="0" fontId="4" fillId="0" borderId="8" xfId="2" applyFont="1" applyFill="1" applyBorder="1" applyAlignment="1"/>
    <xf numFmtId="0" fontId="4" fillId="0" borderId="0" xfId="2" applyFont="1" applyFill="1" applyBorder="1"/>
    <xf numFmtId="38" fontId="4" fillId="0" borderId="0" xfId="2" applyNumberFormat="1" applyFont="1" applyFill="1" applyBorder="1"/>
    <xf numFmtId="0" fontId="7" fillId="0" borderId="15" xfId="2" applyFont="1" applyFill="1" applyBorder="1"/>
    <xf numFmtId="0" fontId="4" fillId="0" borderId="1" xfId="2" applyFont="1" applyFill="1" applyBorder="1" applyAlignment="1">
      <alignment horizontal="center" vertical="center"/>
    </xf>
    <xf numFmtId="0" fontId="4" fillId="0" borderId="11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4" fillId="0" borderId="0" xfId="2" applyFont="1" applyFill="1" applyBorder="1" applyAlignment="1">
      <alignment horizontal="right"/>
    </xf>
    <xf numFmtId="0" fontId="5" fillId="0" borderId="0" xfId="2" applyFont="1" applyFill="1" applyBorder="1"/>
    <xf numFmtId="0" fontId="13" fillId="0" borderId="0" xfId="2" applyFont="1" applyAlignment="1">
      <alignment horizontal="left"/>
    </xf>
    <xf numFmtId="0" fontId="4" fillId="0" borderId="4" xfId="2" applyFont="1" applyBorder="1" applyAlignment="1"/>
    <xf numFmtId="38" fontId="4" fillId="0" borderId="6" xfId="1" applyFont="1" applyFill="1" applyBorder="1"/>
    <xf numFmtId="49" fontId="4" fillId="0" borderId="0" xfId="2" applyNumberFormat="1" applyFont="1" applyFill="1" applyBorder="1" applyAlignment="1">
      <alignment horizontal="right"/>
    </xf>
    <xf numFmtId="49" fontId="4" fillId="0" borderId="8" xfId="2" applyNumberFormat="1" applyFont="1" applyFill="1" applyBorder="1" applyAlignment="1">
      <alignment horizontal="center"/>
    </xf>
    <xf numFmtId="0" fontId="8" fillId="0" borderId="0" xfId="2" applyFont="1" applyBorder="1" applyAlignment="1">
      <alignment horizontal="right"/>
    </xf>
    <xf numFmtId="176" fontId="4" fillId="0" borderId="4" xfId="2" applyNumberFormat="1" applyFont="1" applyBorder="1"/>
    <xf numFmtId="176" fontId="4" fillId="0" borderId="6" xfId="3" applyNumberFormat="1" applyFont="1" applyBorder="1" applyAlignment="1">
      <alignment horizontal="right"/>
    </xf>
    <xf numFmtId="176" fontId="4" fillId="0" borderId="6" xfId="1" applyNumberFormat="1" applyFont="1" applyFill="1" applyBorder="1" applyAlignment="1">
      <alignment horizontal="right"/>
    </xf>
    <xf numFmtId="176" fontId="4" fillId="0" borderId="15" xfId="2" applyNumberFormat="1" applyFont="1" applyBorder="1"/>
    <xf numFmtId="176" fontId="6" fillId="0" borderId="0" xfId="1" applyNumberFormat="1" applyFont="1" applyFill="1" applyAlignment="1">
      <alignment vertical="center"/>
    </xf>
    <xf numFmtId="38" fontId="6" fillId="0" borderId="0" xfId="1" applyFont="1" applyAlignment="1">
      <alignment vertical="center"/>
    </xf>
    <xf numFmtId="176" fontId="6" fillId="0" borderId="0" xfId="2" applyNumberFormat="1" applyFont="1" applyAlignment="1">
      <alignment vertical="center"/>
    </xf>
    <xf numFmtId="0" fontId="15" fillId="0" borderId="0" xfId="0" applyFont="1" applyAlignment="1"/>
    <xf numFmtId="0" fontId="12" fillId="0" borderId="1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4" fillId="0" borderId="9" xfId="2" applyFont="1" applyFill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176" fontId="8" fillId="0" borderId="3" xfId="2" applyNumberFormat="1" applyFont="1" applyBorder="1" applyAlignment="1">
      <alignment horizontal="center" vertical="center"/>
    </xf>
    <xf numFmtId="176" fontId="8" fillId="0" borderId="9" xfId="2" applyNumberFormat="1" applyFont="1" applyBorder="1" applyAlignment="1">
      <alignment horizontal="center" vertical="center"/>
    </xf>
    <xf numFmtId="176" fontId="8" fillId="0" borderId="6" xfId="2" applyNumberFormat="1" applyFont="1" applyBorder="1" applyAlignment="1">
      <alignment horizontal="center" vertical="center"/>
    </xf>
    <xf numFmtId="176" fontId="8" fillId="0" borderId="2" xfId="2" applyNumberFormat="1" applyFont="1" applyBorder="1" applyAlignment="1">
      <alignment horizontal="center" vertical="center"/>
    </xf>
    <xf numFmtId="176" fontId="4" fillId="0" borderId="0" xfId="1" applyNumberFormat="1" applyFont="1" applyAlignment="1">
      <alignment horizontal="right"/>
    </xf>
    <xf numFmtId="176" fontId="4" fillId="0" borderId="0" xfId="1" applyNumberFormat="1" applyFont="1" applyFill="1" applyAlignment="1">
      <alignment horizontal="right"/>
    </xf>
    <xf numFmtId="0" fontId="4" fillId="0" borderId="8" xfId="2" applyFont="1" applyBorder="1" applyAlignment="1">
      <alignment horizontal="center"/>
    </xf>
    <xf numFmtId="176" fontId="4" fillId="0" borderId="8" xfId="2" applyNumberFormat="1" applyFont="1" applyBorder="1" applyAlignment="1">
      <alignment horizontal="center" vertical="center"/>
    </xf>
    <xf numFmtId="176" fontId="4" fillId="0" borderId="9" xfId="1" applyNumberFormat="1" applyFont="1" applyFill="1" applyBorder="1" applyAlignment="1">
      <alignment horizontal="center" vertical="center"/>
    </xf>
    <xf numFmtId="176" fontId="4" fillId="0" borderId="10" xfId="1" applyNumberFormat="1" applyFont="1" applyFill="1" applyBorder="1" applyAlignment="1">
      <alignment horizontal="center" vertical="center"/>
    </xf>
    <xf numFmtId="0" fontId="7" fillId="0" borderId="3" xfId="2" applyFont="1" applyBorder="1" applyAlignment="1">
      <alignment horizontal="left"/>
    </xf>
    <xf numFmtId="176" fontId="4" fillId="0" borderId="11" xfId="1" applyNumberFormat="1" applyFont="1" applyFill="1" applyBorder="1" applyAlignment="1">
      <alignment horizontal="center" vertical="center"/>
    </xf>
    <xf numFmtId="176" fontId="4" fillId="0" borderId="12" xfId="1" applyNumberFormat="1" applyFont="1" applyFill="1" applyBorder="1" applyAlignment="1">
      <alignment horizontal="center" vertical="center"/>
    </xf>
    <xf numFmtId="176" fontId="4" fillId="0" borderId="3" xfId="1" applyNumberFormat="1" applyFont="1" applyFill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7" fillId="0" borderId="3" xfId="2" applyFont="1" applyBorder="1" applyAlignment="1">
      <alignment vertical="center"/>
    </xf>
    <xf numFmtId="0" fontId="5" fillId="0" borderId="8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38" fontId="4" fillId="0" borderId="15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 wrapText="1"/>
    </xf>
    <xf numFmtId="38" fontId="4" fillId="0" borderId="14" xfId="1" applyFont="1" applyBorder="1" applyAlignment="1">
      <alignment horizontal="center" vertical="center" wrapText="1"/>
    </xf>
    <xf numFmtId="38" fontId="4" fillId="0" borderId="2" xfId="1" applyFont="1" applyBorder="1" applyAlignment="1">
      <alignment horizontal="center" vertical="center" wrapText="1"/>
    </xf>
    <xf numFmtId="38" fontId="4" fillId="0" borderId="5" xfId="1" applyFont="1" applyBorder="1" applyAlignment="1">
      <alignment horizontal="center" vertical="center" wrapText="1"/>
    </xf>
    <xf numFmtId="176" fontId="4" fillId="0" borderId="0" xfId="1" applyNumberFormat="1" applyFont="1" applyFill="1" applyAlignment="1">
      <alignment horizontal="right"/>
    </xf>
    <xf numFmtId="176" fontId="8" fillId="0" borderId="2" xfId="2" applyNumberFormat="1" applyFont="1" applyBorder="1" applyAlignment="1">
      <alignment horizontal="center" vertical="center"/>
    </xf>
    <xf numFmtId="176" fontId="8" fillId="0" borderId="5" xfId="2" applyNumberFormat="1" applyFont="1" applyBorder="1" applyAlignment="1">
      <alignment horizontal="center" vertical="center"/>
    </xf>
    <xf numFmtId="176" fontId="8" fillId="0" borderId="13" xfId="2" applyNumberFormat="1" applyFont="1" applyBorder="1" applyAlignment="1">
      <alignment horizontal="center" vertical="center"/>
    </xf>
    <xf numFmtId="176" fontId="8" fillId="0" borderId="14" xfId="2" applyNumberFormat="1" applyFont="1" applyBorder="1" applyAlignment="1">
      <alignment horizontal="center" vertical="center"/>
    </xf>
    <xf numFmtId="176" fontId="4" fillId="0" borderId="0" xfId="1" applyNumberFormat="1" applyFont="1" applyAlignment="1">
      <alignment horizontal="right"/>
    </xf>
    <xf numFmtId="176" fontId="8" fillId="0" borderId="6" xfId="2" applyNumberFormat="1" applyFont="1" applyBorder="1" applyAlignment="1">
      <alignment horizontal="center" vertical="center"/>
    </xf>
    <xf numFmtId="176" fontId="8" fillId="0" borderId="9" xfId="2" applyNumberFormat="1" applyFont="1" applyBorder="1" applyAlignment="1">
      <alignment horizontal="center" vertical="center"/>
    </xf>
    <xf numFmtId="176" fontId="8" fillId="0" borderId="11" xfId="2" applyNumberFormat="1" applyFont="1" applyBorder="1" applyAlignment="1">
      <alignment horizontal="center" vertical="center"/>
    </xf>
    <xf numFmtId="176" fontId="8" fillId="0" borderId="10" xfId="2" applyNumberFormat="1" applyFont="1" applyBorder="1" applyAlignment="1">
      <alignment horizontal="center" vertical="center"/>
    </xf>
    <xf numFmtId="176" fontId="8" fillId="0" borderId="12" xfId="2" applyNumberFormat="1" applyFont="1" applyBorder="1" applyAlignment="1">
      <alignment horizontal="center" vertical="center"/>
    </xf>
    <xf numFmtId="176" fontId="8" fillId="0" borderId="3" xfId="2" applyNumberFormat="1" applyFont="1" applyBorder="1" applyAlignment="1">
      <alignment horizontal="center" vertical="center"/>
    </xf>
    <xf numFmtId="176" fontId="8" fillId="0" borderId="4" xfId="2" applyNumberFormat="1" applyFont="1" applyBorder="1" applyAlignment="1">
      <alignment horizontal="center" vertical="center"/>
    </xf>
    <xf numFmtId="176" fontId="8" fillId="0" borderId="15" xfId="2" applyNumberFormat="1" applyFont="1" applyBorder="1" applyAlignment="1">
      <alignment horizontal="center" vertical="center"/>
    </xf>
    <xf numFmtId="176" fontId="8" fillId="0" borderId="7" xfId="2" applyNumberFormat="1" applyFont="1" applyBorder="1" applyAlignment="1">
      <alignment horizontal="center" vertical="center"/>
    </xf>
    <xf numFmtId="176" fontId="8" fillId="0" borderId="12" xfId="2" applyNumberFormat="1" applyFont="1" applyBorder="1" applyAlignment="1">
      <alignment horizontal="center" vertical="center" wrapText="1"/>
    </xf>
    <xf numFmtId="176" fontId="8" fillId="0" borderId="7" xfId="2" applyNumberFormat="1" applyFont="1" applyBorder="1" applyAlignment="1">
      <alignment horizontal="center" vertical="center" wrapText="1"/>
    </xf>
    <xf numFmtId="176" fontId="8" fillId="0" borderId="3" xfId="2" applyNumberFormat="1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176" fontId="4" fillId="0" borderId="15" xfId="2" applyNumberFormat="1" applyFont="1" applyBorder="1" applyAlignment="1">
      <alignment horizontal="center" vertical="center"/>
    </xf>
    <xf numFmtId="176" fontId="4" fillId="0" borderId="8" xfId="2" applyNumberFormat="1" applyFont="1" applyBorder="1" applyAlignment="1">
      <alignment horizontal="center" vertical="center"/>
    </xf>
    <xf numFmtId="176" fontId="4" fillId="0" borderId="4" xfId="2" applyNumberFormat="1" applyFont="1" applyBorder="1" applyAlignment="1">
      <alignment horizontal="center" vertical="center"/>
    </xf>
    <xf numFmtId="176" fontId="5" fillId="0" borderId="13" xfId="2" applyNumberFormat="1" applyFont="1" applyBorder="1" applyAlignment="1">
      <alignment horizontal="center" vertical="center"/>
    </xf>
    <xf numFmtId="176" fontId="5" fillId="0" borderId="6" xfId="2" applyNumberFormat="1" applyFont="1" applyBorder="1" applyAlignment="1">
      <alignment horizontal="center" vertical="center"/>
    </xf>
    <xf numFmtId="176" fontId="5" fillId="0" borderId="2" xfId="2" applyNumberFormat="1" applyFont="1" applyBorder="1" applyAlignment="1">
      <alignment horizontal="center" vertical="center"/>
    </xf>
    <xf numFmtId="176" fontId="5" fillId="0" borderId="12" xfId="2" applyNumberFormat="1" applyFont="1" applyBorder="1" applyAlignment="1">
      <alignment horizontal="center" vertical="center" wrapText="1"/>
    </xf>
    <xf numFmtId="176" fontId="7" fillId="0" borderId="3" xfId="2" applyNumberFormat="1" applyFont="1" applyBorder="1" applyAlignment="1">
      <alignment horizontal="center" vertical="center" wrapText="1"/>
    </xf>
    <xf numFmtId="176" fontId="5" fillId="0" borderId="12" xfId="2" applyNumberFormat="1" applyFont="1" applyBorder="1" applyAlignment="1">
      <alignment horizontal="center" vertical="center"/>
    </xf>
    <xf numFmtId="176" fontId="5" fillId="0" borderId="3" xfId="2" applyNumberFormat="1" applyFont="1" applyBorder="1" applyAlignment="1">
      <alignment horizontal="center" vertical="center"/>
    </xf>
    <xf numFmtId="176" fontId="4" fillId="0" borderId="9" xfId="2" applyNumberFormat="1" applyFont="1" applyBorder="1" applyAlignment="1">
      <alignment horizontal="center" vertical="center"/>
    </xf>
    <xf numFmtId="176" fontId="4" fillId="0" borderId="11" xfId="2" applyNumberFormat="1" applyFont="1" applyBorder="1" applyAlignment="1">
      <alignment horizontal="center" vertical="center"/>
    </xf>
    <xf numFmtId="176" fontId="4" fillId="0" borderId="10" xfId="2" applyNumberFormat="1" applyFont="1" applyBorder="1" applyAlignment="1">
      <alignment horizontal="center" vertical="center"/>
    </xf>
    <xf numFmtId="176" fontId="4" fillId="0" borderId="12" xfId="2" applyNumberFormat="1" applyFont="1" applyBorder="1" applyAlignment="1">
      <alignment horizontal="center" vertical="center"/>
    </xf>
    <xf numFmtId="176" fontId="4" fillId="0" borderId="3" xfId="2" applyNumberFormat="1" applyFont="1" applyBorder="1" applyAlignment="1">
      <alignment horizontal="center" vertical="center"/>
    </xf>
    <xf numFmtId="176" fontId="4" fillId="0" borderId="0" xfId="1" applyNumberFormat="1" applyFont="1" applyFill="1" applyAlignment="1">
      <alignment horizontal="right" vertical="center" wrapText="1"/>
    </xf>
    <xf numFmtId="176" fontId="4" fillId="0" borderId="13" xfId="1" applyNumberFormat="1" applyFont="1" applyFill="1" applyBorder="1" applyAlignment="1">
      <alignment horizontal="center" vertical="center"/>
    </xf>
    <xf numFmtId="176" fontId="4" fillId="0" borderId="14" xfId="1" applyNumberFormat="1" applyFont="1" applyFill="1" applyBorder="1" applyAlignment="1">
      <alignment vertical="center"/>
    </xf>
    <xf numFmtId="176" fontId="4" fillId="0" borderId="14" xfId="1" applyNumberFormat="1" applyFont="1" applyFill="1" applyBorder="1" applyAlignment="1">
      <alignment vertical="center" wrapText="1"/>
    </xf>
    <xf numFmtId="176" fontId="4" fillId="0" borderId="6" xfId="1" applyNumberFormat="1" applyFont="1" applyFill="1" applyBorder="1" applyAlignment="1">
      <alignment horizontal="center" vertical="center"/>
    </xf>
    <xf numFmtId="176" fontId="4" fillId="0" borderId="13" xfId="1" applyNumberFormat="1" applyFont="1" applyFill="1" applyBorder="1" applyAlignment="1">
      <alignment horizontal="center" vertical="center" wrapText="1"/>
    </xf>
    <xf numFmtId="176" fontId="4" fillId="0" borderId="14" xfId="1" applyNumberFormat="1" applyFont="1" applyFill="1" applyBorder="1" applyAlignment="1">
      <alignment horizontal="center" vertical="center" wrapText="1"/>
    </xf>
    <xf numFmtId="176" fontId="5" fillId="0" borderId="12" xfId="2" applyNumberFormat="1" applyFont="1" applyBorder="1" applyAlignment="1">
      <alignment horizontal="left" vertical="center" wrapText="1"/>
    </xf>
    <xf numFmtId="176" fontId="4" fillId="0" borderId="2" xfId="1" applyNumberFormat="1" applyFont="1" applyFill="1" applyBorder="1" applyAlignment="1">
      <alignment horizontal="center" vertical="center"/>
    </xf>
    <xf numFmtId="176" fontId="4" fillId="0" borderId="5" xfId="1" applyNumberFormat="1" applyFont="1" applyFill="1" applyBorder="1" applyAlignment="1">
      <alignment horizontal="center" vertical="center" wrapText="1"/>
    </xf>
    <xf numFmtId="176" fontId="5" fillId="0" borderId="3" xfId="2" applyNumberFormat="1" applyFont="1" applyBorder="1" applyAlignment="1">
      <alignment horizontal="left" vertical="center"/>
    </xf>
    <xf numFmtId="176" fontId="4" fillId="0" borderId="0" xfId="1" applyNumberFormat="1" applyFont="1" applyFill="1" applyBorder="1" applyAlignment="1">
      <alignment horizontal="center" vertical="center"/>
    </xf>
    <xf numFmtId="176" fontId="4" fillId="0" borderId="6" xfId="1" applyNumberFormat="1" applyFont="1" applyFill="1" applyBorder="1" applyAlignment="1">
      <alignment horizontal="right" vertical="center"/>
    </xf>
    <xf numFmtId="176" fontId="4" fillId="0" borderId="0" xfId="2" applyNumberFormat="1" applyFont="1" applyAlignment="1">
      <alignment horizontal="right"/>
    </xf>
    <xf numFmtId="176" fontId="4" fillId="0" borderId="6" xfId="2" applyNumberFormat="1" applyFont="1" applyBorder="1" applyAlignment="1">
      <alignment horizontal="right"/>
    </xf>
    <xf numFmtId="176" fontId="4" fillId="0" borderId="8" xfId="2" applyNumberFormat="1" applyFont="1" applyBorder="1" applyAlignment="1">
      <alignment horizontal="right"/>
    </xf>
    <xf numFmtId="176" fontId="4" fillId="0" borderId="2" xfId="1" applyNumberFormat="1" applyFont="1" applyFill="1" applyBorder="1" applyAlignment="1">
      <alignment horizontal="right" vertical="center"/>
    </xf>
    <xf numFmtId="0" fontId="19" fillId="0" borderId="0" xfId="5" applyFont="1">
      <alignment vertical="center"/>
    </xf>
    <xf numFmtId="0" fontId="8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49" fontId="4" fillId="0" borderId="0" xfId="2" applyNumberFormat="1" applyFont="1" applyAlignment="1">
      <alignment horizontal="center" vertical="center"/>
    </xf>
    <xf numFmtId="176" fontId="4" fillId="0" borderId="0" xfId="2" applyNumberFormat="1" applyFont="1" applyAlignment="1">
      <alignment horizontal="right" vertical="top"/>
    </xf>
    <xf numFmtId="177" fontId="4" fillId="0" borderId="0" xfId="2" applyNumberFormat="1" applyFont="1" applyAlignment="1">
      <alignment vertical="center"/>
    </xf>
    <xf numFmtId="0" fontId="7" fillId="0" borderId="11" xfId="2" applyFont="1" applyBorder="1" applyAlignment="1">
      <alignment vertical="center"/>
    </xf>
    <xf numFmtId="0" fontId="5" fillId="0" borderId="0" xfId="2" applyFont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left" vertical="center"/>
    </xf>
    <xf numFmtId="0" fontId="5" fillId="0" borderId="0" xfId="2" applyFont="1" applyAlignment="1">
      <alignment horizontal="right" vertical="center"/>
    </xf>
    <xf numFmtId="0" fontId="7" fillId="0" borderId="4" xfId="2" applyFont="1" applyBorder="1" applyAlignment="1">
      <alignment vertical="center"/>
    </xf>
    <xf numFmtId="0" fontId="4" fillId="0" borderId="0" xfId="2" applyFont="1" applyAlignment="1">
      <alignment horizontal="left" vertical="center"/>
    </xf>
    <xf numFmtId="49" fontId="4" fillId="0" borderId="0" xfId="2" applyNumberFormat="1" applyFont="1" applyAlignment="1">
      <alignment horizontal="center"/>
    </xf>
    <xf numFmtId="0" fontId="5" fillId="0" borderId="9" xfId="4" applyFont="1" applyBorder="1" applyAlignment="1">
      <alignment horizontal="center" vertical="center"/>
    </xf>
    <xf numFmtId="0" fontId="5" fillId="0" borderId="11" xfId="4" applyFont="1" applyBorder="1" applyAlignment="1">
      <alignment horizontal="center" vertical="center"/>
    </xf>
    <xf numFmtId="0" fontId="5" fillId="0" borderId="10" xfId="4" applyFont="1" applyBorder="1" applyAlignment="1">
      <alignment horizontal="center" vertical="center"/>
    </xf>
    <xf numFmtId="0" fontId="5" fillId="0" borderId="0" xfId="4" applyFont="1" applyAlignment="1">
      <alignment horizontal="centerContinuous" vertical="center"/>
    </xf>
    <xf numFmtId="0" fontId="5" fillId="0" borderId="9" xfId="4" applyFont="1" applyBorder="1" applyAlignment="1">
      <alignment horizontal="center" vertical="center" wrapText="1"/>
    </xf>
    <xf numFmtId="0" fontId="5" fillId="0" borderId="11" xfId="4" applyFont="1" applyBorder="1" applyAlignment="1">
      <alignment horizontal="center" vertical="center" wrapText="1"/>
    </xf>
    <xf numFmtId="0" fontId="5" fillId="0" borderId="12" xfId="4" applyFont="1" applyBorder="1" applyAlignment="1">
      <alignment horizontal="center" vertical="center"/>
    </xf>
    <xf numFmtId="0" fontId="5" fillId="0" borderId="12" xfId="4" applyFont="1" applyBorder="1" applyAlignment="1">
      <alignment horizontal="center" vertical="center" wrapText="1"/>
    </xf>
    <xf numFmtId="0" fontId="5" fillId="0" borderId="10" xfId="4" applyFont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5" fillId="0" borderId="0" xfId="4" applyFont="1" applyAlignment="1">
      <alignment horizontal="center" vertical="center"/>
    </xf>
    <xf numFmtId="0" fontId="5" fillId="0" borderId="7" xfId="4" applyFont="1" applyBorder="1" applyAlignment="1">
      <alignment horizontal="center" vertical="center"/>
    </xf>
    <xf numFmtId="0" fontId="5" fillId="0" borderId="7" xfId="4" applyFont="1" applyBorder="1" applyAlignment="1">
      <alignment horizontal="center" vertical="center" wrapText="1"/>
    </xf>
    <xf numFmtId="0" fontId="5" fillId="0" borderId="3" xfId="4" applyFont="1" applyBorder="1" applyAlignment="1">
      <alignment horizontal="center" vertical="center" wrapText="1"/>
    </xf>
    <xf numFmtId="0" fontId="5" fillId="0" borderId="3" xfId="4" applyFont="1" applyBorder="1" applyAlignment="1">
      <alignment horizontal="center" vertical="center"/>
    </xf>
    <xf numFmtId="38" fontId="4" fillId="0" borderId="0" xfId="3" applyNumberFormat="1" applyFont="1" applyAlignment="1">
      <alignment horizontal="right"/>
    </xf>
    <xf numFmtId="38" fontId="4" fillId="0" borderId="0" xfId="2" applyNumberFormat="1" applyFont="1" applyAlignment="1">
      <alignment vertical="center"/>
    </xf>
    <xf numFmtId="0" fontId="4" fillId="0" borderId="0" xfId="2" applyFont="1" applyAlignment="1">
      <alignment horizontal="center"/>
    </xf>
    <xf numFmtId="0" fontId="9" fillId="0" borderId="0" xfId="2" applyFont="1" applyAlignment="1">
      <alignment horizontal="right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8" fillId="0" borderId="0" xfId="2" applyFont="1"/>
    <xf numFmtId="0" fontId="4" fillId="0" borderId="0" xfId="2" applyFont="1" applyAlignment="1">
      <alignment horizontal="centerContinuous"/>
    </xf>
    <xf numFmtId="49" fontId="4" fillId="0" borderId="14" xfId="2" applyNumberFormat="1" applyFont="1" applyBorder="1" applyAlignment="1">
      <alignment horizontal="center"/>
    </xf>
    <xf numFmtId="0" fontId="7" fillId="0" borderId="14" xfId="2" applyFont="1" applyBorder="1"/>
    <xf numFmtId="0" fontId="6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49" fontId="4" fillId="0" borderId="0" xfId="2" applyNumberFormat="1" applyFont="1" applyAlignment="1">
      <alignment vertical="center"/>
    </xf>
    <xf numFmtId="0" fontId="5" fillId="0" borderId="0" xfId="2" applyFont="1" applyAlignment="1">
      <alignment horizontal="left" vertical="center" indent="1"/>
    </xf>
    <xf numFmtId="0" fontId="4" fillId="0" borderId="14" xfId="2" applyFont="1" applyBorder="1" applyAlignment="1">
      <alignment horizontal="left" vertical="center"/>
    </xf>
    <xf numFmtId="3" fontId="4" fillId="0" borderId="6" xfId="3" applyNumberFormat="1" applyFont="1" applyBorder="1" applyAlignment="1">
      <alignment horizontal="right"/>
    </xf>
    <xf numFmtId="3" fontId="4" fillId="0" borderId="0" xfId="3" applyNumberFormat="1" applyFont="1" applyAlignment="1">
      <alignment horizontal="right"/>
    </xf>
    <xf numFmtId="0" fontId="5" fillId="0" borderId="0" xfId="2" applyFont="1" applyAlignment="1">
      <alignment horizontal="left"/>
    </xf>
    <xf numFmtId="0" fontId="8" fillId="0" borderId="0" xfId="2" applyFont="1" applyAlignment="1">
      <alignment horizontal="center"/>
    </xf>
    <xf numFmtId="0" fontId="5" fillId="0" borderId="15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176" fontId="8" fillId="0" borderId="0" xfId="2" applyNumberFormat="1" applyFont="1" applyAlignment="1">
      <alignment horizontal="center" vertical="center"/>
    </xf>
    <xf numFmtId="176" fontId="4" fillId="0" borderId="6" xfId="2" applyNumberFormat="1" applyFont="1" applyBorder="1" applyAlignment="1" applyProtection="1">
      <alignment horizontal="right"/>
      <protection locked="0"/>
    </xf>
    <xf numFmtId="176" fontId="4" fillId="0" borderId="0" xfId="2" applyNumberFormat="1" applyFont="1" applyAlignment="1" applyProtection="1">
      <alignment horizontal="right"/>
      <protection locked="0"/>
    </xf>
    <xf numFmtId="178" fontId="4" fillId="0" borderId="0" xfId="2" applyNumberFormat="1" applyFont="1" applyAlignment="1" applyProtection="1">
      <alignment horizontal="right"/>
      <protection locked="0"/>
    </xf>
    <xf numFmtId="176" fontId="11" fillId="0" borderId="0" xfId="2" applyNumberFormat="1" applyFont="1"/>
    <xf numFmtId="178" fontId="4" fillId="0" borderId="6" xfId="2" applyNumberFormat="1" applyFont="1" applyBorder="1" applyAlignment="1" applyProtection="1">
      <alignment horizontal="right"/>
      <protection locked="0"/>
    </xf>
    <xf numFmtId="178" fontId="8" fillId="0" borderId="0" xfId="2" applyNumberFormat="1" applyFont="1" applyAlignment="1" applyProtection="1">
      <alignment horizontal="right" shrinkToFit="1"/>
      <protection locked="0"/>
    </xf>
    <xf numFmtId="176" fontId="4" fillId="0" borderId="0" xfId="2" applyNumberFormat="1" applyFont="1" applyAlignment="1">
      <alignment horizontal="left"/>
    </xf>
    <xf numFmtId="0" fontId="12" fillId="0" borderId="0" xfId="2" applyFont="1"/>
    <xf numFmtId="0" fontId="4" fillId="0" borderId="0" xfId="2" applyFont="1" applyAlignment="1">
      <alignment horizontal="right" vertical="top"/>
    </xf>
    <xf numFmtId="38" fontId="4" fillId="0" borderId="8" xfId="1" applyFont="1" applyBorder="1" applyAlignment="1">
      <alignment horizontal="right"/>
    </xf>
    <xf numFmtId="176" fontId="8" fillId="0" borderId="0" xfId="2" applyNumberFormat="1" applyFont="1"/>
    <xf numFmtId="176" fontId="4" fillId="0" borderId="0" xfId="2" applyNumberFormat="1" applyFont="1" applyAlignment="1">
      <alignment horizontal="center" vertical="center"/>
    </xf>
    <xf numFmtId="176" fontId="4" fillId="0" borderId="0" xfId="3" applyNumberFormat="1" applyFont="1" applyAlignment="1">
      <alignment horizontal="right"/>
    </xf>
    <xf numFmtId="176" fontId="5" fillId="0" borderId="0" xfId="2" applyNumberFormat="1" applyFont="1" applyAlignment="1">
      <alignment horizontal="center" vertical="center" wrapText="1"/>
    </xf>
    <xf numFmtId="176" fontId="8" fillId="0" borderId="0" xfId="2" applyNumberFormat="1" applyFont="1" applyAlignment="1">
      <alignment horizontal="center" vertical="center" wrapText="1"/>
    </xf>
    <xf numFmtId="0" fontId="20" fillId="0" borderId="0" xfId="6" applyFont="1" applyAlignment="1">
      <alignment horizontal="right" vertical="center"/>
    </xf>
    <xf numFmtId="176" fontId="4" fillId="0" borderId="6" xfId="2" applyNumberFormat="1" applyFont="1" applyBorder="1" applyAlignment="1">
      <alignment horizontal="right" vertical="center"/>
    </xf>
  </cellXfs>
  <cellStyles count="7">
    <cellStyle name="桁区切り 2" xfId="1" xr:uid="{00000000-0005-0000-0000-000000000000}"/>
    <cellStyle name="標準" xfId="0" builtinId="0"/>
    <cellStyle name="標準 2" xfId="2" xr:uid="{00000000-0005-0000-0000-000002000000}"/>
    <cellStyle name="標準 2 3" xfId="6" xr:uid="{9453B2F9-DE4D-449E-A982-F16C725E7714}"/>
    <cellStyle name="標準 3" xfId="5" xr:uid="{D4B1772A-E6D9-4F89-A4B3-4C6447859C20}"/>
    <cellStyle name="標準_2010結果表・一覧表様式集（農林業経営体調査）扉・本文（印刷後の修正100713）" xfId="4" xr:uid="{00000000-0005-0000-0000-000003000000}"/>
    <cellStyle name="標準_一覧表様式40100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495300</xdr:colOff>
      <xdr:row>10</xdr:row>
      <xdr:rowOff>0</xdr:rowOff>
    </xdr:from>
    <xdr:ext cx="76200" cy="177661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9410700" y="1714500"/>
          <a:ext cx="76200" cy="1776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504825</xdr:colOff>
      <xdr:row>10</xdr:row>
      <xdr:rowOff>0</xdr:rowOff>
    </xdr:from>
    <xdr:ext cx="76200" cy="177661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 bwMode="auto">
        <a:xfrm>
          <a:off x="9420225" y="1714500"/>
          <a:ext cx="76200" cy="1776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495300</xdr:colOff>
      <xdr:row>9</xdr:row>
      <xdr:rowOff>0</xdr:rowOff>
    </xdr:from>
    <xdr:ext cx="76200" cy="177662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 bwMode="auto">
        <a:xfrm>
          <a:off x="9410700" y="1543050"/>
          <a:ext cx="76200" cy="177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504825</xdr:colOff>
      <xdr:row>9</xdr:row>
      <xdr:rowOff>0</xdr:rowOff>
    </xdr:from>
    <xdr:ext cx="76200" cy="177662"/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 bwMode="auto">
        <a:xfrm>
          <a:off x="9420225" y="1543050"/>
          <a:ext cx="76200" cy="177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495300</xdr:colOff>
      <xdr:row>10</xdr:row>
      <xdr:rowOff>0</xdr:rowOff>
    </xdr:from>
    <xdr:ext cx="76200" cy="177661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F7564D44-161C-48CC-974B-17959EFD4444}"/>
            </a:ext>
          </a:extLst>
        </xdr:cNvPr>
        <xdr:cNvSpPr txBox="1">
          <a:spLocks noChangeArrowheads="1"/>
        </xdr:cNvSpPr>
      </xdr:nvSpPr>
      <xdr:spPr bwMode="auto">
        <a:xfrm>
          <a:off x="9382125" y="1733550"/>
          <a:ext cx="76200" cy="1776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504825</xdr:colOff>
      <xdr:row>10</xdr:row>
      <xdr:rowOff>0</xdr:rowOff>
    </xdr:from>
    <xdr:ext cx="76200" cy="177661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167A2FE9-165B-47B8-ACFA-72DD006B316E}"/>
            </a:ext>
          </a:extLst>
        </xdr:cNvPr>
        <xdr:cNvSpPr txBox="1">
          <a:spLocks noChangeArrowheads="1"/>
        </xdr:cNvSpPr>
      </xdr:nvSpPr>
      <xdr:spPr bwMode="auto">
        <a:xfrm>
          <a:off x="9391650" y="1733550"/>
          <a:ext cx="76200" cy="1776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495300</xdr:colOff>
      <xdr:row>9</xdr:row>
      <xdr:rowOff>0</xdr:rowOff>
    </xdr:from>
    <xdr:ext cx="76200" cy="177662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BD47D2BE-AD8B-4E66-A8FD-229240408A58}"/>
            </a:ext>
          </a:extLst>
        </xdr:cNvPr>
        <xdr:cNvSpPr txBox="1">
          <a:spLocks noChangeArrowheads="1"/>
        </xdr:cNvSpPr>
      </xdr:nvSpPr>
      <xdr:spPr bwMode="auto">
        <a:xfrm>
          <a:off x="9382125" y="1581150"/>
          <a:ext cx="76200" cy="177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504825</xdr:colOff>
      <xdr:row>9</xdr:row>
      <xdr:rowOff>0</xdr:rowOff>
    </xdr:from>
    <xdr:ext cx="76200" cy="177662"/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38552848-823D-4E6E-A9D8-F40DF3094016}"/>
            </a:ext>
          </a:extLst>
        </xdr:cNvPr>
        <xdr:cNvSpPr txBox="1">
          <a:spLocks noChangeArrowheads="1"/>
        </xdr:cNvSpPr>
      </xdr:nvSpPr>
      <xdr:spPr bwMode="auto">
        <a:xfrm>
          <a:off x="9391650" y="1581150"/>
          <a:ext cx="76200" cy="177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7"/>
  <sheetViews>
    <sheetView zoomScaleNormal="100" workbookViewId="0">
      <pane ySplit="3" topLeftCell="A4" activePane="bottomLeft" state="frozen"/>
      <selection pane="bottomLeft" activeCell="E7" sqref="E7"/>
    </sheetView>
  </sheetViews>
  <sheetFormatPr defaultRowHeight="13.5" x14ac:dyDescent="0.4"/>
  <cols>
    <col min="1" max="1" width="75.75" style="180" bestFit="1" customWidth="1"/>
    <col min="2" max="16384" width="9" style="180"/>
  </cols>
  <sheetData>
    <row r="1" spans="1:1" s="178" customFormat="1" ht="31.5" customHeight="1" x14ac:dyDescent="0.15">
      <c r="A1" s="336" t="s">
        <v>346</v>
      </c>
    </row>
    <row r="2" spans="1:1" s="178" customFormat="1" ht="27.75" customHeight="1" x14ac:dyDescent="0.15">
      <c r="A2" s="337" t="s">
        <v>0</v>
      </c>
    </row>
    <row r="3" spans="1:1" s="178" customFormat="1" ht="24" customHeight="1" x14ac:dyDescent="0.15">
      <c r="A3" s="179" t="s">
        <v>1</v>
      </c>
    </row>
    <row r="4" spans="1:1" ht="30" customHeight="1" x14ac:dyDescent="0.4">
      <c r="A4" s="180" t="s">
        <v>347</v>
      </c>
    </row>
    <row r="5" spans="1:1" ht="30" customHeight="1" x14ac:dyDescent="0.4">
      <c r="A5" s="180" t="s">
        <v>2</v>
      </c>
    </row>
    <row r="6" spans="1:1" ht="30" customHeight="1" x14ac:dyDescent="0.4">
      <c r="A6" s="180" t="s">
        <v>3</v>
      </c>
    </row>
    <row r="7" spans="1:1" ht="30" customHeight="1" x14ac:dyDescent="0.4">
      <c r="A7" s="180" t="s">
        <v>348</v>
      </c>
    </row>
    <row r="8" spans="1:1" ht="30" customHeight="1" x14ac:dyDescent="0.4">
      <c r="A8" s="180" t="s">
        <v>349</v>
      </c>
    </row>
    <row r="9" spans="1:1" ht="30" customHeight="1" x14ac:dyDescent="0.4">
      <c r="A9" s="180" t="s">
        <v>4</v>
      </c>
    </row>
    <row r="10" spans="1:1" ht="30" customHeight="1" x14ac:dyDescent="0.4">
      <c r="A10" s="180" t="s">
        <v>5</v>
      </c>
    </row>
    <row r="11" spans="1:1" ht="30" customHeight="1" x14ac:dyDescent="0.4">
      <c r="A11" s="180" t="s">
        <v>6</v>
      </c>
    </row>
    <row r="12" spans="1:1" ht="30" customHeight="1" x14ac:dyDescent="0.4">
      <c r="A12" s="180" t="s">
        <v>7</v>
      </c>
    </row>
    <row r="13" spans="1:1" ht="30" customHeight="1" x14ac:dyDescent="0.4">
      <c r="A13" s="180" t="s">
        <v>350</v>
      </c>
    </row>
    <row r="14" spans="1:1" ht="30" customHeight="1" x14ac:dyDescent="0.4">
      <c r="A14" s="180" t="s">
        <v>8</v>
      </c>
    </row>
    <row r="15" spans="1:1" ht="30" customHeight="1" x14ac:dyDescent="0.4">
      <c r="A15" s="180" t="s">
        <v>9</v>
      </c>
    </row>
    <row r="16" spans="1:1" ht="30" customHeight="1" x14ac:dyDescent="0.4">
      <c r="A16" s="180" t="s">
        <v>10</v>
      </c>
    </row>
    <row r="17" spans="1:1" ht="30" customHeight="1" x14ac:dyDescent="0.4">
      <c r="A17" s="180" t="s">
        <v>351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43"/>
  <sheetViews>
    <sheetView tabSelected="1" zoomScaleNormal="100" workbookViewId="0">
      <selection activeCell="G17" sqref="G17"/>
    </sheetView>
  </sheetViews>
  <sheetFormatPr defaultRowHeight="13.5" x14ac:dyDescent="0.15"/>
  <cols>
    <col min="1" max="1" width="12.125" style="105" customWidth="1"/>
    <col min="2" max="6" width="8.5" style="105" customWidth="1"/>
    <col min="7" max="7" width="10" style="105" customWidth="1"/>
    <col min="8" max="8" width="9.5" style="105" customWidth="1"/>
    <col min="9" max="13" width="8.5" style="105" customWidth="1"/>
    <col min="14" max="14" width="9.125" style="105" customWidth="1"/>
    <col min="15" max="15" width="8.5" style="105" customWidth="1"/>
    <col min="16" max="16384" width="9" style="105"/>
  </cols>
  <sheetData>
    <row r="1" spans="1:15" ht="24" customHeight="1" x14ac:dyDescent="0.15">
      <c r="A1" s="177" t="s">
        <v>247</v>
      </c>
    </row>
    <row r="2" spans="1:15" x14ac:dyDescent="0.15">
      <c r="O2" s="23" t="s">
        <v>246</v>
      </c>
    </row>
    <row r="3" spans="1:15" s="128" customFormat="1" ht="14.25" customHeight="1" x14ac:dyDescent="0.4">
      <c r="A3" s="255" t="s">
        <v>74</v>
      </c>
      <c r="B3" s="261" t="s">
        <v>245</v>
      </c>
      <c r="C3" s="258" t="s">
        <v>244</v>
      </c>
      <c r="D3" s="259"/>
      <c r="E3" s="259"/>
      <c r="F3" s="259"/>
      <c r="G3" s="259"/>
      <c r="H3" s="259"/>
      <c r="I3" s="259"/>
      <c r="J3" s="259"/>
      <c r="K3" s="260"/>
      <c r="L3" s="258" t="s">
        <v>243</v>
      </c>
      <c r="M3" s="259"/>
      <c r="N3" s="259"/>
      <c r="O3" s="259"/>
    </row>
    <row r="4" spans="1:15" s="128" customFormat="1" ht="14.25" customHeight="1" x14ac:dyDescent="0.4">
      <c r="A4" s="356"/>
      <c r="B4" s="265"/>
      <c r="C4" s="261" t="s">
        <v>234</v>
      </c>
      <c r="D4" s="261" t="s">
        <v>242</v>
      </c>
      <c r="E4" s="192" t="s">
        <v>241</v>
      </c>
      <c r="F4" s="261" t="s">
        <v>240</v>
      </c>
      <c r="G4" s="261" t="s">
        <v>239</v>
      </c>
      <c r="H4" s="261" t="s">
        <v>238</v>
      </c>
      <c r="I4" s="261" t="s">
        <v>237</v>
      </c>
      <c r="J4" s="192" t="s">
        <v>236</v>
      </c>
      <c r="K4" s="192" t="s">
        <v>235</v>
      </c>
      <c r="L4" s="261" t="s">
        <v>234</v>
      </c>
      <c r="M4" s="261" t="s">
        <v>233</v>
      </c>
      <c r="N4" s="254" t="s">
        <v>232</v>
      </c>
      <c r="O4" s="129"/>
    </row>
    <row r="5" spans="1:15" s="128" customFormat="1" ht="14.25" customHeight="1" x14ac:dyDescent="0.4">
      <c r="A5" s="253"/>
      <c r="B5" s="262"/>
      <c r="C5" s="262"/>
      <c r="D5" s="262"/>
      <c r="E5" s="193" t="s">
        <v>231</v>
      </c>
      <c r="F5" s="262"/>
      <c r="G5" s="262"/>
      <c r="H5" s="262"/>
      <c r="I5" s="262"/>
      <c r="J5" s="193" t="s">
        <v>230</v>
      </c>
      <c r="K5" s="193" t="s">
        <v>229</v>
      </c>
      <c r="L5" s="262"/>
      <c r="M5" s="262"/>
      <c r="N5" s="252"/>
      <c r="O5" s="191" t="s">
        <v>228</v>
      </c>
    </row>
    <row r="6" spans="1:15" s="106" customFormat="1" ht="8.25" customHeight="1" x14ac:dyDescent="0.15">
      <c r="B6" s="127"/>
    </row>
    <row r="7" spans="1:15" s="106" customFormat="1" ht="12" customHeight="1" x14ac:dyDescent="0.15">
      <c r="A7" s="316" t="s">
        <v>227</v>
      </c>
      <c r="B7" s="117">
        <v>1513</v>
      </c>
      <c r="C7" s="111">
        <v>1381</v>
      </c>
      <c r="D7" s="111">
        <v>377</v>
      </c>
      <c r="E7" s="111">
        <v>3</v>
      </c>
      <c r="F7" s="111">
        <v>3</v>
      </c>
      <c r="G7" s="111">
        <v>499</v>
      </c>
      <c r="H7" s="111">
        <v>408</v>
      </c>
      <c r="I7" s="111">
        <v>66</v>
      </c>
      <c r="J7" s="111">
        <v>3</v>
      </c>
      <c r="K7" s="111">
        <v>22</v>
      </c>
      <c r="L7" s="111">
        <v>131</v>
      </c>
      <c r="M7" s="111">
        <v>48</v>
      </c>
      <c r="N7" s="111">
        <v>70</v>
      </c>
      <c r="O7" s="111">
        <v>66</v>
      </c>
    </row>
    <row r="8" spans="1:15" s="111" customFormat="1" ht="12" x14ac:dyDescent="0.15">
      <c r="A8" s="316" t="s">
        <v>202</v>
      </c>
      <c r="B8" s="117">
        <v>1491</v>
      </c>
      <c r="C8" s="111">
        <v>1373</v>
      </c>
      <c r="D8" s="111">
        <v>441</v>
      </c>
      <c r="E8" s="111">
        <v>3</v>
      </c>
      <c r="F8" s="111">
        <v>4</v>
      </c>
      <c r="G8" s="111">
        <v>447</v>
      </c>
      <c r="H8" s="111">
        <v>390</v>
      </c>
      <c r="I8" s="111">
        <v>63</v>
      </c>
      <c r="J8" s="111">
        <v>3</v>
      </c>
      <c r="K8" s="111">
        <v>22</v>
      </c>
      <c r="L8" s="111">
        <v>118</v>
      </c>
      <c r="M8" s="111">
        <v>36</v>
      </c>
      <c r="N8" s="111">
        <v>70</v>
      </c>
      <c r="O8" s="111">
        <v>64</v>
      </c>
    </row>
    <row r="9" spans="1:15" s="111" customFormat="1" ht="12" x14ac:dyDescent="0.15">
      <c r="A9" s="316" t="s">
        <v>201</v>
      </c>
      <c r="B9" s="117">
        <v>1417</v>
      </c>
      <c r="C9" s="111">
        <v>1295</v>
      </c>
      <c r="D9" s="111">
        <v>368</v>
      </c>
      <c r="E9" s="111">
        <v>6</v>
      </c>
      <c r="F9" s="111">
        <v>2</v>
      </c>
      <c r="G9" s="111">
        <v>469</v>
      </c>
      <c r="H9" s="111">
        <v>360</v>
      </c>
      <c r="I9" s="111">
        <v>65</v>
      </c>
      <c r="J9" s="111">
        <v>2</v>
      </c>
      <c r="K9" s="111">
        <v>22</v>
      </c>
      <c r="L9" s="111">
        <v>121</v>
      </c>
      <c r="M9" s="111">
        <v>40</v>
      </c>
      <c r="N9" s="111">
        <v>71</v>
      </c>
      <c r="O9" s="111">
        <v>65</v>
      </c>
    </row>
    <row r="10" spans="1:15" s="111" customFormat="1" ht="12" x14ac:dyDescent="0.15">
      <c r="A10" s="316" t="s">
        <v>200</v>
      </c>
      <c r="B10" s="357">
        <v>1269</v>
      </c>
      <c r="C10" s="358">
        <v>1173</v>
      </c>
      <c r="D10" s="358">
        <v>365</v>
      </c>
      <c r="E10" s="358">
        <v>5</v>
      </c>
      <c r="F10" s="358">
        <v>3</v>
      </c>
      <c r="G10" s="358">
        <v>365</v>
      </c>
      <c r="H10" s="358">
        <v>344</v>
      </c>
      <c r="I10" s="358">
        <v>69</v>
      </c>
      <c r="J10" s="358">
        <v>3</v>
      </c>
      <c r="K10" s="358">
        <v>21</v>
      </c>
      <c r="L10" s="359">
        <v>94</v>
      </c>
      <c r="M10" s="359">
        <v>44</v>
      </c>
      <c r="N10" s="359">
        <v>43</v>
      </c>
      <c r="O10" s="359">
        <v>37</v>
      </c>
    </row>
    <row r="11" spans="1:15" s="111" customFormat="1" ht="12" x14ac:dyDescent="0.15">
      <c r="A11" s="316" t="s">
        <v>199</v>
      </c>
      <c r="B11" s="357">
        <v>1273</v>
      </c>
      <c r="C11" s="358">
        <v>1178</v>
      </c>
      <c r="D11" s="358">
        <v>344</v>
      </c>
      <c r="E11" s="358">
        <v>6</v>
      </c>
      <c r="F11" s="358">
        <v>3</v>
      </c>
      <c r="G11" s="358">
        <v>361</v>
      </c>
      <c r="H11" s="358">
        <v>375</v>
      </c>
      <c r="I11" s="358">
        <v>67</v>
      </c>
      <c r="J11" s="358">
        <v>2</v>
      </c>
      <c r="K11" s="358">
        <v>21</v>
      </c>
      <c r="L11" s="359">
        <v>94</v>
      </c>
      <c r="M11" s="359">
        <v>46</v>
      </c>
      <c r="N11" s="359">
        <v>41</v>
      </c>
      <c r="O11" s="359">
        <v>36</v>
      </c>
    </row>
    <row r="12" spans="1:15" s="111" customFormat="1" ht="12" x14ac:dyDescent="0.15">
      <c r="A12" s="316"/>
      <c r="B12" s="357"/>
      <c r="C12" s="358"/>
      <c r="D12" s="358"/>
      <c r="E12" s="358"/>
      <c r="F12" s="358"/>
      <c r="G12" s="358"/>
      <c r="H12" s="358"/>
      <c r="I12" s="358"/>
      <c r="J12" s="358"/>
      <c r="K12" s="358"/>
      <c r="L12" s="359"/>
      <c r="M12" s="359"/>
      <c r="N12" s="359"/>
      <c r="O12" s="359"/>
    </row>
    <row r="13" spans="1:15" s="111" customFormat="1" ht="12" x14ac:dyDescent="0.15">
      <c r="A13" s="316" t="s">
        <v>226</v>
      </c>
      <c r="B13" s="357">
        <v>1072</v>
      </c>
      <c r="C13" s="358">
        <f>SUM(D13:K13)</f>
        <v>995</v>
      </c>
      <c r="D13" s="358">
        <v>265</v>
      </c>
      <c r="E13" s="358">
        <v>7</v>
      </c>
      <c r="F13" s="358">
        <v>2</v>
      </c>
      <c r="G13" s="358">
        <v>286</v>
      </c>
      <c r="H13" s="358">
        <v>363</v>
      </c>
      <c r="I13" s="358">
        <v>66</v>
      </c>
      <c r="J13" s="358">
        <v>1</v>
      </c>
      <c r="K13" s="358">
        <v>5</v>
      </c>
      <c r="L13" s="359">
        <v>77</v>
      </c>
      <c r="M13" s="359">
        <v>47</v>
      </c>
      <c r="N13" s="359">
        <v>19</v>
      </c>
      <c r="O13" s="359">
        <v>17</v>
      </c>
    </row>
    <row r="14" spans="1:15" s="111" customFormat="1" ht="12" x14ac:dyDescent="0.15">
      <c r="A14" s="316" t="s">
        <v>225</v>
      </c>
      <c r="B14" s="357">
        <v>1137</v>
      </c>
      <c r="C14" s="358">
        <v>1051</v>
      </c>
      <c r="D14" s="358">
        <v>296</v>
      </c>
      <c r="E14" s="358">
        <v>7</v>
      </c>
      <c r="F14" s="358">
        <v>2</v>
      </c>
      <c r="G14" s="358">
        <v>289</v>
      </c>
      <c r="H14" s="358">
        <v>386</v>
      </c>
      <c r="I14" s="358">
        <v>64</v>
      </c>
      <c r="J14" s="358">
        <v>1</v>
      </c>
      <c r="K14" s="358">
        <v>5</v>
      </c>
      <c r="L14" s="359">
        <v>85</v>
      </c>
      <c r="M14" s="359">
        <v>54</v>
      </c>
      <c r="N14" s="359">
        <v>20</v>
      </c>
      <c r="O14" s="359">
        <v>18</v>
      </c>
    </row>
    <row r="15" spans="1:15" s="111" customFormat="1" ht="12" x14ac:dyDescent="0.15">
      <c r="A15" s="316" t="s">
        <v>224</v>
      </c>
      <c r="B15" s="357">
        <v>1172</v>
      </c>
      <c r="C15" s="358">
        <v>1093</v>
      </c>
      <c r="D15" s="358">
        <v>319</v>
      </c>
      <c r="E15" s="358" t="s">
        <v>198</v>
      </c>
      <c r="F15" s="358">
        <v>3</v>
      </c>
      <c r="G15" s="358">
        <v>296</v>
      </c>
      <c r="H15" s="358">
        <v>395</v>
      </c>
      <c r="I15" s="358">
        <v>68</v>
      </c>
      <c r="J15" s="358">
        <v>1</v>
      </c>
      <c r="K15" s="358" t="s">
        <v>198</v>
      </c>
      <c r="L15" s="359">
        <v>79</v>
      </c>
      <c r="M15" s="359">
        <v>48</v>
      </c>
      <c r="N15" s="359">
        <v>21</v>
      </c>
      <c r="O15" s="359">
        <v>18</v>
      </c>
    </row>
    <row r="16" spans="1:15" s="111" customFormat="1" ht="12" x14ac:dyDescent="0.15">
      <c r="A16" s="316" t="s">
        <v>223</v>
      </c>
      <c r="B16" s="357">
        <v>1206</v>
      </c>
      <c r="C16" s="358">
        <v>1127</v>
      </c>
      <c r="D16" s="358">
        <v>346</v>
      </c>
      <c r="E16" s="358" t="s">
        <v>198</v>
      </c>
      <c r="F16" s="358">
        <v>2</v>
      </c>
      <c r="G16" s="358">
        <v>291</v>
      </c>
      <c r="H16" s="358">
        <v>408</v>
      </c>
      <c r="I16" s="358">
        <v>67</v>
      </c>
      <c r="J16" s="358">
        <v>2</v>
      </c>
      <c r="K16" s="358" t="s">
        <v>198</v>
      </c>
      <c r="L16" s="359">
        <v>79</v>
      </c>
      <c r="M16" s="359">
        <v>49</v>
      </c>
      <c r="N16" s="359">
        <v>21</v>
      </c>
      <c r="O16" s="359">
        <v>18</v>
      </c>
    </row>
    <row r="17" spans="1:15" s="111" customFormat="1" ht="12" x14ac:dyDescent="0.15">
      <c r="A17" s="316" t="s">
        <v>222</v>
      </c>
      <c r="B17" s="357">
        <v>1248</v>
      </c>
      <c r="C17" s="358">
        <v>1164</v>
      </c>
      <c r="D17" s="358">
        <v>334</v>
      </c>
      <c r="E17" s="358" t="s">
        <v>198</v>
      </c>
      <c r="F17" s="358">
        <v>1</v>
      </c>
      <c r="G17" s="358">
        <v>338</v>
      </c>
      <c r="H17" s="358">
        <v>411</v>
      </c>
      <c r="I17" s="358">
        <v>65</v>
      </c>
      <c r="J17" s="358">
        <v>1</v>
      </c>
      <c r="K17" s="358" t="s">
        <v>198</v>
      </c>
      <c r="L17" s="359">
        <v>84</v>
      </c>
      <c r="M17" s="359">
        <v>53</v>
      </c>
      <c r="N17" s="359">
        <v>21</v>
      </c>
      <c r="O17" s="359">
        <v>17</v>
      </c>
    </row>
    <row r="18" spans="1:15" s="111" customFormat="1" ht="12" x14ac:dyDescent="0.15">
      <c r="A18" s="316" t="s">
        <v>193</v>
      </c>
      <c r="B18" s="357">
        <v>1163</v>
      </c>
      <c r="C18" s="358">
        <v>1141</v>
      </c>
      <c r="D18" s="358">
        <v>362</v>
      </c>
      <c r="E18" s="358" t="s">
        <v>192</v>
      </c>
      <c r="F18" s="358">
        <v>2</v>
      </c>
      <c r="G18" s="358">
        <v>300</v>
      </c>
      <c r="H18" s="358">
        <v>405</v>
      </c>
      <c r="I18" s="358">
        <v>56</v>
      </c>
      <c r="J18" s="358">
        <v>1</v>
      </c>
      <c r="K18" s="358" t="s">
        <v>192</v>
      </c>
      <c r="L18" s="359">
        <v>23</v>
      </c>
      <c r="M18" s="359">
        <v>13</v>
      </c>
      <c r="N18" s="359">
        <v>9</v>
      </c>
      <c r="O18" s="359">
        <v>7</v>
      </c>
    </row>
    <row r="19" spans="1:15" s="111" customFormat="1" ht="12" x14ac:dyDescent="0.15">
      <c r="A19" s="316" t="s">
        <v>352</v>
      </c>
      <c r="B19" s="357">
        <v>1177</v>
      </c>
      <c r="C19" s="358">
        <v>1155</v>
      </c>
      <c r="D19" s="358">
        <v>341</v>
      </c>
      <c r="E19" s="358" t="s">
        <v>192</v>
      </c>
      <c r="F19" s="358">
        <v>3</v>
      </c>
      <c r="G19" s="358">
        <v>321</v>
      </c>
      <c r="H19" s="358">
        <v>419</v>
      </c>
      <c r="I19" s="358">
        <v>55</v>
      </c>
      <c r="J19" s="358">
        <v>1</v>
      </c>
      <c r="K19" s="358" t="s">
        <v>192</v>
      </c>
      <c r="L19" s="359">
        <v>22</v>
      </c>
      <c r="M19" s="359">
        <v>13</v>
      </c>
      <c r="N19" s="359">
        <v>9</v>
      </c>
      <c r="O19" s="359">
        <v>8</v>
      </c>
    </row>
    <row r="20" spans="1:15" ht="9" customHeight="1" x14ac:dyDescent="0.15">
      <c r="A20" s="126"/>
      <c r="B20" s="125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</row>
    <row r="21" spans="1:15" ht="6" customHeight="1" x14ac:dyDescent="0.15">
      <c r="A21" s="360"/>
      <c r="B21" s="122"/>
      <c r="C21" s="122"/>
      <c r="D21" s="122"/>
      <c r="E21" s="122"/>
      <c r="F21" s="122"/>
      <c r="G21" s="122"/>
      <c r="H21" s="122"/>
      <c r="I21" s="123"/>
      <c r="J21" s="123"/>
      <c r="K21" s="123"/>
      <c r="L21" s="123"/>
      <c r="M21" s="122"/>
      <c r="N21" s="122"/>
      <c r="O21" s="122"/>
    </row>
    <row r="22" spans="1:15" s="119" customFormat="1" ht="14.25" customHeight="1" x14ac:dyDescent="0.4">
      <c r="A22" s="264" t="s">
        <v>74</v>
      </c>
      <c r="B22" s="258" t="s">
        <v>221</v>
      </c>
      <c r="C22" s="259"/>
      <c r="D22" s="259"/>
      <c r="E22" s="260"/>
      <c r="F22" s="266" t="s">
        <v>220</v>
      </c>
      <c r="G22" s="258" t="s">
        <v>219</v>
      </c>
      <c r="H22" s="260"/>
      <c r="I22" s="254" t="s">
        <v>218</v>
      </c>
      <c r="J22" s="264"/>
      <c r="K22" s="255" t="s">
        <v>217</v>
      </c>
      <c r="L22" s="255"/>
      <c r="M22" s="254" t="s">
        <v>216</v>
      </c>
      <c r="N22" s="255"/>
      <c r="O22" s="255"/>
    </row>
    <row r="23" spans="1:15" s="119" customFormat="1" ht="14.25" customHeight="1" x14ac:dyDescent="0.4">
      <c r="A23" s="356"/>
      <c r="B23" s="261" t="s">
        <v>215</v>
      </c>
      <c r="C23" s="254" t="s">
        <v>214</v>
      </c>
      <c r="D23" s="261" t="s">
        <v>171</v>
      </c>
      <c r="E23" s="266" t="s">
        <v>213</v>
      </c>
      <c r="F23" s="267"/>
      <c r="G23" s="266" t="s">
        <v>212</v>
      </c>
      <c r="H23" s="266" t="s">
        <v>211</v>
      </c>
      <c r="I23" s="252" t="s">
        <v>210</v>
      </c>
      <c r="J23" s="263"/>
      <c r="K23" s="253" t="s">
        <v>210</v>
      </c>
      <c r="L23" s="263"/>
      <c r="M23" s="252" t="s">
        <v>210</v>
      </c>
      <c r="N23" s="253"/>
      <c r="O23" s="253"/>
    </row>
    <row r="24" spans="1:15" s="119" customFormat="1" ht="14.25" customHeight="1" x14ac:dyDescent="0.4">
      <c r="A24" s="356"/>
      <c r="B24" s="265"/>
      <c r="C24" s="257"/>
      <c r="D24" s="265"/>
      <c r="E24" s="267"/>
      <c r="F24" s="267"/>
      <c r="G24" s="267"/>
      <c r="H24" s="267"/>
      <c r="I24" s="192" t="s">
        <v>209</v>
      </c>
      <c r="J24" s="192" t="s">
        <v>208</v>
      </c>
      <c r="K24" s="121" t="s">
        <v>207</v>
      </c>
      <c r="L24" s="121" t="s">
        <v>206</v>
      </c>
      <c r="M24" s="192" t="s">
        <v>207</v>
      </c>
      <c r="N24" s="254" t="s">
        <v>206</v>
      </c>
      <c r="O24" s="255"/>
    </row>
    <row r="25" spans="1:15" s="119" customFormat="1" ht="14.25" customHeight="1" x14ac:dyDescent="0.4">
      <c r="A25" s="253"/>
      <c r="B25" s="262"/>
      <c r="C25" s="252"/>
      <c r="D25" s="262"/>
      <c r="E25" s="268"/>
      <c r="F25" s="268"/>
      <c r="G25" s="268"/>
      <c r="H25" s="268"/>
      <c r="I25" s="193" t="s">
        <v>205</v>
      </c>
      <c r="J25" s="190" t="s">
        <v>204</v>
      </c>
      <c r="K25" s="120" t="s">
        <v>205</v>
      </c>
      <c r="L25" s="120" t="s">
        <v>204</v>
      </c>
      <c r="M25" s="193" t="s">
        <v>205</v>
      </c>
      <c r="N25" s="252" t="s">
        <v>204</v>
      </c>
      <c r="O25" s="253"/>
    </row>
    <row r="26" spans="1:15" ht="9" customHeight="1" x14ac:dyDescent="0.15">
      <c r="B26" s="118"/>
    </row>
    <row r="27" spans="1:15" ht="12" customHeight="1" x14ac:dyDescent="0.15">
      <c r="A27" s="316" t="s">
        <v>203</v>
      </c>
      <c r="B27" s="117">
        <v>6</v>
      </c>
      <c r="C27" s="194" t="s">
        <v>198</v>
      </c>
      <c r="D27" s="116" t="s">
        <v>198</v>
      </c>
      <c r="E27" s="111">
        <v>5</v>
      </c>
      <c r="F27" s="111">
        <v>1</v>
      </c>
      <c r="G27" s="111">
        <v>40</v>
      </c>
      <c r="H27" s="111">
        <v>607</v>
      </c>
      <c r="I27" s="111">
        <v>2700</v>
      </c>
      <c r="J27" s="111">
        <v>1083</v>
      </c>
      <c r="K27" s="111">
        <v>261</v>
      </c>
      <c r="L27" s="111">
        <v>105</v>
      </c>
      <c r="M27" s="111">
        <v>2311</v>
      </c>
      <c r="N27" s="256">
        <v>927</v>
      </c>
      <c r="O27" s="256"/>
    </row>
    <row r="28" spans="1:15" s="111" customFormat="1" ht="12" x14ac:dyDescent="0.15">
      <c r="A28" s="115" t="s">
        <v>202</v>
      </c>
      <c r="B28" s="117">
        <v>6</v>
      </c>
      <c r="C28" s="194" t="s">
        <v>198</v>
      </c>
      <c r="D28" s="116" t="s">
        <v>198</v>
      </c>
      <c r="E28" s="111">
        <v>4</v>
      </c>
      <c r="F28" s="111">
        <v>1</v>
      </c>
      <c r="G28" s="111">
        <v>43</v>
      </c>
      <c r="H28" s="111">
        <v>646</v>
      </c>
      <c r="I28" s="111">
        <v>2661</v>
      </c>
      <c r="J28" s="111">
        <v>1153</v>
      </c>
      <c r="K28" s="111">
        <v>258</v>
      </c>
      <c r="L28" s="111">
        <v>112</v>
      </c>
      <c r="M28" s="111">
        <v>2278</v>
      </c>
      <c r="N28" s="256">
        <v>987</v>
      </c>
      <c r="O28" s="256"/>
    </row>
    <row r="29" spans="1:15" s="111" customFormat="1" ht="12" x14ac:dyDescent="0.15">
      <c r="A29" s="115" t="s">
        <v>201</v>
      </c>
      <c r="B29" s="117">
        <v>7</v>
      </c>
      <c r="C29" s="194" t="s">
        <v>198</v>
      </c>
      <c r="D29" s="116" t="s">
        <v>198</v>
      </c>
      <c r="E29" s="116" t="s">
        <v>198</v>
      </c>
      <c r="F29" s="111">
        <v>1</v>
      </c>
      <c r="G29" s="111">
        <v>44</v>
      </c>
      <c r="H29" s="111">
        <v>624</v>
      </c>
      <c r="I29" s="111">
        <v>2528</v>
      </c>
      <c r="J29" s="111">
        <v>1113</v>
      </c>
      <c r="K29" s="111">
        <v>249</v>
      </c>
      <c r="L29" s="111">
        <v>110</v>
      </c>
      <c r="M29" s="111">
        <v>2164</v>
      </c>
      <c r="N29" s="256">
        <v>953</v>
      </c>
      <c r="O29" s="256"/>
    </row>
    <row r="30" spans="1:15" s="111" customFormat="1" ht="12" x14ac:dyDescent="0.15">
      <c r="A30" s="115" t="s">
        <v>200</v>
      </c>
      <c r="B30" s="361">
        <v>5</v>
      </c>
      <c r="C30" s="359">
        <v>1</v>
      </c>
      <c r="D30" s="359" t="s">
        <v>198</v>
      </c>
      <c r="E30" s="359">
        <v>2</v>
      </c>
      <c r="F30" s="359">
        <v>1</v>
      </c>
      <c r="G30" s="194">
        <v>42</v>
      </c>
      <c r="H30" s="194">
        <v>534</v>
      </c>
      <c r="I30" s="194">
        <v>2481</v>
      </c>
      <c r="J30" s="111">
        <v>1044</v>
      </c>
      <c r="K30" s="194">
        <v>228</v>
      </c>
      <c r="L30" s="111">
        <v>96</v>
      </c>
      <c r="M30" s="194">
        <v>2186</v>
      </c>
      <c r="N30" s="256">
        <v>920</v>
      </c>
      <c r="O30" s="256"/>
    </row>
    <row r="31" spans="1:15" s="111" customFormat="1" ht="12" x14ac:dyDescent="0.15">
      <c r="A31" s="115" t="s">
        <v>199</v>
      </c>
      <c r="B31" s="113" t="s">
        <v>198</v>
      </c>
      <c r="C31" s="194" t="s">
        <v>198</v>
      </c>
      <c r="D31" s="359" t="s">
        <v>198</v>
      </c>
      <c r="E31" s="359">
        <v>2</v>
      </c>
      <c r="F31" s="359">
        <v>1</v>
      </c>
      <c r="G31" s="194">
        <v>43.8</v>
      </c>
      <c r="H31" s="194">
        <v>558</v>
      </c>
      <c r="I31" s="195">
        <v>2489</v>
      </c>
      <c r="J31" s="111">
        <v>1091</v>
      </c>
      <c r="K31" s="195">
        <v>230</v>
      </c>
      <c r="L31" s="114">
        <v>101</v>
      </c>
      <c r="M31" s="195" t="s">
        <v>79</v>
      </c>
      <c r="N31" s="251" t="s">
        <v>79</v>
      </c>
      <c r="O31" s="251"/>
    </row>
    <row r="32" spans="1:15" s="111" customFormat="1" ht="12" x14ac:dyDescent="0.15">
      <c r="A32" s="115"/>
      <c r="B32" s="113"/>
      <c r="C32" s="194"/>
      <c r="D32" s="359"/>
      <c r="E32" s="359"/>
      <c r="F32" s="359"/>
      <c r="G32" s="194"/>
      <c r="H32" s="194"/>
      <c r="I32" s="195"/>
      <c r="K32" s="195"/>
      <c r="L32" s="114"/>
      <c r="M32" s="195"/>
      <c r="N32" s="195"/>
      <c r="O32" s="195"/>
    </row>
    <row r="33" spans="1:15" s="111" customFormat="1" ht="12" x14ac:dyDescent="0.15">
      <c r="A33" s="316" t="s">
        <v>197</v>
      </c>
      <c r="B33" s="113" t="s">
        <v>95</v>
      </c>
      <c r="C33" s="194">
        <v>0</v>
      </c>
      <c r="D33" s="362" t="s">
        <v>191</v>
      </c>
      <c r="E33" s="359">
        <v>10</v>
      </c>
      <c r="F33" s="359" t="s">
        <v>95</v>
      </c>
      <c r="G33" s="112" t="s">
        <v>191</v>
      </c>
      <c r="H33" s="112" t="s">
        <v>191</v>
      </c>
      <c r="I33" s="112" t="s">
        <v>191</v>
      </c>
      <c r="J33" s="112" t="s">
        <v>191</v>
      </c>
      <c r="K33" s="112" t="s">
        <v>191</v>
      </c>
      <c r="L33" s="112" t="s">
        <v>191</v>
      </c>
      <c r="M33" s="112" t="s">
        <v>191</v>
      </c>
      <c r="N33" s="112" t="s">
        <v>191</v>
      </c>
      <c r="O33" s="112" t="s">
        <v>191</v>
      </c>
    </row>
    <row r="34" spans="1:15" s="111" customFormat="1" ht="12" x14ac:dyDescent="0.15">
      <c r="A34" s="316" t="s">
        <v>53</v>
      </c>
      <c r="B34" s="113" t="s">
        <v>79</v>
      </c>
      <c r="C34" s="194">
        <v>0</v>
      </c>
      <c r="D34" s="362" t="s">
        <v>191</v>
      </c>
      <c r="E34" s="359">
        <v>12</v>
      </c>
      <c r="F34" s="359" t="s">
        <v>79</v>
      </c>
      <c r="G34" s="112" t="s">
        <v>191</v>
      </c>
      <c r="H34" s="112" t="s">
        <v>191</v>
      </c>
      <c r="I34" s="112" t="s">
        <v>191</v>
      </c>
      <c r="J34" s="112" t="s">
        <v>191</v>
      </c>
      <c r="K34" s="112" t="s">
        <v>191</v>
      </c>
      <c r="L34" s="112" t="s">
        <v>191</v>
      </c>
      <c r="M34" s="112" t="s">
        <v>191</v>
      </c>
      <c r="N34" s="112" t="s">
        <v>191</v>
      </c>
      <c r="O34" s="112" t="s">
        <v>191</v>
      </c>
    </row>
    <row r="35" spans="1:15" s="111" customFormat="1" ht="12" x14ac:dyDescent="0.15">
      <c r="A35" s="316" t="s">
        <v>196</v>
      </c>
      <c r="B35" s="113" t="s">
        <v>95</v>
      </c>
      <c r="C35" s="194">
        <v>0</v>
      </c>
      <c r="D35" s="362" t="s">
        <v>191</v>
      </c>
      <c r="E35" s="359">
        <v>10</v>
      </c>
      <c r="F35" s="359" t="s">
        <v>79</v>
      </c>
      <c r="G35" s="112" t="s">
        <v>191</v>
      </c>
      <c r="H35" s="112" t="s">
        <v>191</v>
      </c>
      <c r="I35" s="112" t="s">
        <v>191</v>
      </c>
      <c r="J35" s="112" t="s">
        <v>191</v>
      </c>
      <c r="K35" s="112" t="s">
        <v>191</v>
      </c>
      <c r="L35" s="112" t="s">
        <v>191</v>
      </c>
      <c r="M35" s="112" t="s">
        <v>191</v>
      </c>
      <c r="N35" s="112" t="s">
        <v>191</v>
      </c>
      <c r="O35" s="112" t="s">
        <v>191</v>
      </c>
    </row>
    <row r="36" spans="1:15" s="111" customFormat="1" ht="12" x14ac:dyDescent="0.15">
      <c r="A36" s="316" t="s">
        <v>195</v>
      </c>
      <c r="B36" s="113" t="s">
        <v>95</v>
      </c>
      <c r="C36" s="194">
        <v>0</v>
      </c>
      <c r="D36" s="362" t="s">
        <v>191</v>
      </c>
      <c r="E36" s="359">
        <v>9</v>
      </c>
      <c r="F36" s="359" t="s">
        <v>79</v>
      </c>
      <c r="G36" s="112" t="s">
        <v>191</v>
      </c>
      <c r="H36" s="112" t="s">
        <v>191</v>
      </c>
      <c r="I36" s="112" t="s">
        <v>191</v>
      </c>
      <c r="J36" s="112" t="s">
        <v>191</v>
      </c>
      <c r="K36" s="112" t="s">
        <v>191</v>
      </c>
      <c r="L36" s="112" t="s">
        <v>191</v>
      </c>
      <c r="M36" s="112" t="s">
        <v>191</v>
      </c>
      <c r="N36" s="112" t="s">
        <v>191</v>
      </c>
      <c r="O36" s="112" t="s">
        <v>191</v>
      </c>
    </row>
    <row r="37" spans="1:15" s="111" customFormat="1" ht="12" x14ac:dyDescent="0.15">
      <c r="A37" s="316" t="s">
        <v>194</v>
      </c>
      <c r="B37" s="113" t="s">
        <v>95</v>
      </c>
      <c r="C37" s="194">
        <v>0</v>
      </c>
      <c r="D37" s="362" t="s">
        <v>191</v>
      </c>
      <c r="E37" s="359">
        <v>10</v>
      </c>
      <c r="F37" s="359" t="s">
        <v>79</v>
      </c>
      <c r="G37" s="112" t="s">
        <v>191</v>
      </c>
      <c r="H37" s="112" t="s">
        <v>191</v>
      </c>
      <c r="I37" s="112" t="s">
        <v>191</v>
      </c>
      <c r="J37" s="112" t="s">
        <v>191</v>
      </c>
      <c r="K37" s="112" t="s">
        <v>191</v>
      </c>
      <c r="L37" s="112" t="s">
        <v>191</v>
      </c>
      <c r="M37" s="112" t="s">
        <v>191</v>
      </c>
      <c r="N37" s="112" t="s">
        <v>191</v>
      </c>
      <c r="O37" s="112" t="s">
        <v>191</v>
      </c>
    </row>
    <row r="38" spans="1:15" s="111" customFormat="1" ht="12" x14ac:dyDescent="0.15">
      <c r="A38" s="316" t="s">
        <v>193</v>
      </c>
      <c r="B38" s="113" t="s">
        <v>192</v>
      </c>
      <c r="C38" s="194">
        <v>0</v>
      </c>
      <c r="D38" s="362" t="s">
        <v>332</v>
      </c>
      <c r="E38" s="359" t="s">
        <v>192</v>
      </c>
      <c r="F38" s="359" t="s">
        <v>95</v>
      </c>
      <c r="G38" s="112" t="s">
        <v>332</v>
      </c>
      <c r="H38" s="112" t="s">
        <v>332</v>
      </c>
      <c r="I38" s="112" t="s">
        <v>332</v>
      </c>
      <c r="J38" s="112" t="s">
        <v>332</v>
      </c>
      <c r="K38" s="112" t="s">
        <v>332</v>
      </c>
      <c r="L38" s="112" t="s">
        <v>332</v>
      </c>
      <c r="M38" s="112" t="s">
        <v>332</v>
      </c>
      <c r="N38" s="112" t="s">
        <v>332</v>
      </c>
      <c r="O38" s="112" t="s">
        <v>332</v>
      </c>
    </row>
    <row r="39" spans="1:15" s="111" customFormat="1" ht="12" x14ac:dyDescent="0.15">
      <c r="A39" s="316" t="s">
        <v>352</v>
      </c>
      <c r="B39" s="113" t="s">
        <v>192</v>
      </c>
      <c r="C39" s="194">
        <v>0</v>
      </c>
      <c r="D39" s="362" t="s">
        <v>332</v>
      </c>
      <c r="E39" s="359" t="s">
        <v>192</v>
      </c>
      <c r="F39" s="359" t="s">
        <v>95</v>
      </c>
      <c r="G39" s="112" t="s">
        <v>332</v>
      </c>
      <c r="H39" s="112" t="s">
        <v>332</v>
      </c>
      <c r="I39" s="112" t="s">
        <v>332</v>
      </c>
      <c r="J39" s="112" t="s">
        <v>332</v>
      </c>
      <c r="K39" s="112" t="s">
        <v>332</v>
      </c>
      <c r="L39" s="112" t="s">
        <v>332</v>
      </c>
      <c r="M39" s="112" t="s">
        <v>332</v>
      </c>
      <c r="N39" s="112" t="s">
        <v>332</v>
      </c>
      <c r="O39" s="112" t="s">
        <v>332</v>
      </c>
    </row>
    <row r="40" spans="1:15" s="106" customFormat="1" ht="9" customHeight="1" x14ac:dyDescent="0.15">
      <c r="A40" s="109"/>
      <c r="B40" s="110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</row>
    <row r="41" spans="1:15" x14ac:dyDescent="0.15">
      <c r="A41" s="363" t="s">
        <v>190</v>
      </c>
      <c r="B41" s="363"/>
      <c r="C41" s="363"/>
      <c r="D41" s="363"/>
      <c r="E41" s="363"/>
      <c r="F41" s="363"/>
      <c r="G41" s="108"/>
      <c r="O41" s="107"/>
    </row>
    <row r="42" spans="1:15" x14ac:dyDescent="0.15">
      <c r="A42" s="106" t="s">
        <v>189</v>
      </c>
    </row>
    <row r="43" spans="1:15" x14ac:dyDescent="0.15">
      <c r="A43" s="105" t="s">
        <v>188</v>
      </c>
    </row>
  </sheetData>
  <mergeCells count="36">
    <mergeCell ref="N31:O31"/>
    <mergeCell ref="A22:A25"/>
    <mergeCell ref="B22:E22"/>
    <mergeCell ref="F22:F25"/>
    <mergeCell ref="G22:H22"/>
    <mergeCell ref="B23:B25"/>
    <mergeCell ref="C23:C25"/>
    <mergeCell ref="D23:D25"/>
    <mergeCell ref="E23:E25"/>
    <mergeCell ref="G23:G25"/>
    <mergeCell ref="H23:H25"/>
    <mergeCell ref="F4:F5"/>
    <mergeCell ref="H4:H5"/>
    <mergeCell ref="C4:C5"/>
    <mergeCell ref="D4:D5"/>
    <mergeCell ref="G4:G5"/>
    <mergeCell ref="A3:A5"/>
    <mergeCell ref="B3:B5"/>
    <mergeCell ref="C3:K3"/>
    <mergeCell ref="N29:O29"/>
    <mergeCell ref="M4:M5"/>
    <mergeCell ref="N4:N5"/>
    <mergeCell ref="L3:O3"/>
    <mergeCell ref="L4:L5"/>
    <mergeCell ref="I4:I5"/>
    <mergeCell ref="I22:J22"/>
    <mergeCell ref="K22:L22"/>
    <mergeCell ref="I23:J23"/>
    <mergeCell ref="K23:L23"/>
    <mergeCell ref="M23:O23"/>
    <mergeCell ref="N30:O30"/>
    <mergeCell ref="M22:O22"/>
    <mergeCell ref="N24:O24"/>
    <mergeCell ref="N27:O27"/>
    <mergeCell ref="N28:O28"/>
    <mergeCell ref="N25:O2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7"/>
  <sheetViews>
    <sheetView zoomScaleNormal="100" workbookViewId="0">
      <selection activeCell="F15" sqref="F15"/>
    </sheetView>
  </sheetViews>
  <sheetFormatPr defaultRowHeight="13.5" x14ac:dyDescent="0.15"/>
  <cols>
    <col min="1" max="1" width="20.5" style="65" customWidth="1"/>
    <col min="2" max="2" width="12.5" style="130" customWidth="1"/>
    <col min="3" max="3" width="11.375" style="130" customWidth="1"/>
    <col min="4" max="4" width="10.375" style="65" customWidth="1"/>
    <col min="5" max="5" width="11.625" style="65" customWidth="1"/>
    <col min="6" max="6" width="27.625" style="65" customWidth="1"/>
    <col min="7" max="7" width="14.125" style="65" customWidth="1"/>
    <col min="8" max="14" width="10.125" style="65" customWidth="1"/>
    <col min="15" max="16384" width="9" style="65"/>
  </cols>
  <sheetData>
    <row r="1" spans="1:5" ht="24" customHeight="1" x14ac:dyDescent="0.15">
      <c r="A1" s="25" t="s">
        <v>363</v>
      </c>
    </row>
    <row r="2" spans="1:5" ht="9" customHeight="1" x14ac:dyDescent="0.2">
      <c r="A2" s="364"/>
    </row>
    <row r="3" spans="1:5" x14ac:dyDescent="0.15">
      <c r="A3" s="138" t="s">
        <v>364</v>
      </c>
    </row>
    <row r="4" spans="1:5" x14ac:dyDescent="0.15">
      <c r="A4" s="138"/>
      <c r="C4" s="365" t="s">
        <v>266</v>
      </c>
      <c r="D4" s="138" t="s">
        <v>360</v>
      </c>
    </row>
    <row r="5" spans="1:5" ht="6.75" customHeight="1" x14ac:dyDescent="0.15">
      <c r="A5" s="338"/>
      <c r="C5" s="365"/>
      <c r="D5" s="138"/>
    </row>
    <row r="6" spans="1:5" s="137" customFormat="1" ht="15" customHeight="1" x14ac:dyDescent="0.4">
      <c r="A6" s="187" t="s">
        <v>135</v>
      </c>
      <c r="B6" s="186" t="s">
        <v>265</v>
      </c>
      <c r="C6" s="186" t="s">
        <v>264</v>
      </c>
      <c r="D6" s="186" t="s">
        <v>265</v>
      </c>
      <c r="E6" s="68" t="s">
        <v>264</v>
      </c>
    </row>
    <row r="7" spans="1:5" ht="6.95" customHeight="1" x14ac:dyDescent="0.15">
      <c r="A7" s="136"/>
      <c r="D7" s="103"/>
      <c r="E7" s="134"/>
    </row>
    <row r="8" spans="1:5" ht="13.5" customHeight="1" x14ac:dyDescent="0.15">
      <c r="A8" s="135"/>
      <c r="B8" s="269" t="s">
        <v>263</v>
      </c>
      <c r="C8" s="270"/>
      <c r="D8" s="269" t="s">
        <v>361</v>
      </c>
      <c r="E8" s="270"/>
    </row>
    <row r="9" spans="1:5" ht="5.0999999999999996" customHeight="1" x14ac:dyDescent="0.15">
      <c r="A9" s="134"/>
      <c r="B9" s="103"/>
      <c r="C9" s="134"/>
      <c r="D9" s="103"/>
      <c r="E9" s="134"/>
    </row>
    <row r="10" spans="1:5" ht="13.5" customHeight="1" x14ac:dyDescent="0.15">
      <c r="A10" s="133" t="s">
        <v>262</v>
      </c>
      <c r="B10" s="47">
        <v>1606</v>
      </c>
      <c r="C10" s="366">
        <v>198752</v>
      </c>
      <c r="D10" s="47">
        <v>1273</v>
      </c>
      <c r="E10" s="366">
        <v>256465</v>
      </c>
    </row>
    <row r="11" spans="1:5" ht="13.5" customHeight="1" x14ac:dyDescent="0.15">
      <c r="A11" s="133" t="s">
        <v>261</v>
      </c>
      <c r="B11" s="47" t="s">
        <v>95</v>
      </c>
      <c r="C11" s="366" t="s">
        <v>95</v>
      </c>
      <c r="D11" s="47" t="s">
        <v>95</v>
      </c>
      <c r="E11" s="366" t="s">
        <v>95</v>
      </c>
    </row>
    <row r="12" spans="1:5" ht="13.5" customHeight="1" x14ac:dyDescent="0.15">
      <c r="A12" s="133" t="s">
        <v>260</v>
      </c>
      <c r="B12" s="47">
        <v>6</v>
      </c>
      <c r="C12" s="366">
        <v>3495</v>
      </c>
      <c r="D12" s="47">
        <v>4</v>
      </c>
      <c r="E12" s="366">
        <v>6332</v>
      </c>
    </row>
    <row r="13" spans="1:5" ht="13.5" customHeight="1" x14ac:dyDescent="0.15">
      <c r="A13" s="133" t="s">
        <v>259</v>
      </c>
      <c r="B13" s="47" t="s">
        <v>95</v>
      </c>
      <c r="C13" s="366" t="s">
        <v>95</v>
      </c>
      <c r="D13" s="47">
        <v>5</v>
      </c>
      <c r="E13" s="366" t="s">
        <v>362</v>
      </c>
    </row>
    <row r="14" spans="1:5" ht="13.5" customHeight="1" x14ac:dyDescent="0.15">
      <c r="A14" s="133" t="s">
        <v>258</v>
      </c>
      <c r="B14" s="47">
        <v>185</v>
      </c>
      <c r="C14" s="366">
        <v>28934</v>
      </c>
      <c r="D14" s="47">
        <v>152</v>
      </c>
      <c r="E14" s="366">
        <v>27686</v>
      </c>
    </row>
    <row r="15" spans="1:5" ht="13.5" customHeight="1" x14ac:dyDescent="0.15">
      <c r="A15" s="133" t="s">
        <v>257</v>
      </c>
      <c r="B15" s="47">
        <v>11</v>
      </c>
      <c r="C15" s="366">
        <v>325</v>
      </c>
      <c r="D15" s="47">
        <v>4</v>
      </c>
      <c r="E15" s="366">
        <v>118</v>
      </c>
    </row>
    <row r="16" spans="1:5" ht="13.5" customHeight="1" x14ac:dyDescent="0.15">
      <c r="A16" s="133" t="s">
        <v>256</v>
      </c>
      <c r="B16" s="47">
        <v>111</v>
      </c>
      <c r="C16" s="366">
        <v>257</v>
      </c>
      <c r="D16" s="47">
        <v>37</v>
      </c>
      <c r="E16" s="366">
        <v>273</v>
      </c>
    </row>
    <row r="17" spans="1:5" ht="13.5" customHeight="1" x14ac:dyDescent="0.15">
      <c r="A17" s="133" t="s">
        <v>255</v>
      </c>
      <c r="B17" s="47">
        <v>4</v>
      </c>
      <c r="C17" s="366">
        <v>7</v>
      </c>
      <c r="D17" s="47">
        <v>3</v>
      </c>
      <c r="E17" s="366">
        <v>38</v>
      </c>
    </row>
    <row r="18" spans="1:5" ht="13.5" customHeight="1" x14ac:dyDescent="0.15">
      <c r="A18" s="133" t="s">
        <v>254</v>
      </c>
      <c r="B18" s="47">
        <v>132</v>
      </c>
      <c r="C18" s="366">
        <v>12786</v>
      </c>
      <c r="D18" s="47">
        <v>95</v>
      </c>
      <c r="E18" s="366">
        <v>24620</v>
      </c>
    </row>
    <row r="19" spans="1:5" ht="13.5" customHeight="1" x14ac:dyDescent="0.15">
      <c r="A19" s="133" t="s">
        <v>253</v>
      </c>
      <c r="B19" s="47">
        <v>23</v>
      </c>
      <c r="C19" s="366">
        <v>1036</v>
      </c>
      <c r="D19" s="47">
        <v>4</v>
      </c>
      <c r="E19" s="366">
        <v>13</v>
      </c>
    </row>
    <row r="20" spans="1:5" ht="13.5" customHeight="1" x14ac:dyDescent="0.15">
      <c r="A20" s="133" t="s">
        <v>252</v>
      </c>
      <c r="B20" s="47">
        <v>26</v>
      </c>
      <c r="C20" s="366">
        <v>145</v>
      </c>
      <c r="D20" s="47">
        <v>13</v>
      </c>
      <c r="E20" s="366">
        <v>215</v>
      </c>
    </row>
    <row r="21" spans="1:5" ht="13.5" customHeight="1" x14ac:dyDescent="0.15">
      <c r="A21" s="133" t="s">
        <v>251</v>
      </c>
      <c r="B21" s="47">
        <v>13</v>
      </c>
      <c r="C21" s="366">
        <v>1172</v>
      </c>
      <c r="D21" s="47">
        <v>14</v>
      </c>
      <c r="E21" s="366">
        <v>646</v>
      </c>
    </row>
    <row r="22" spans="1:5" ht="13.5" customHeight="1" x14ac:dyDescent="0.15">
      <c r="A22" s="133" t="s">
        <v>250</v>
      </c>
      <c r="B22" s="47">
        <v>842</v>
      </c>
      <c r="C22" s="366">
        <v>21075</v>
      </c>
      <c r="D22" s="47">
        <v>642</v>
      </c>
      <c r="E22" s="366">
        <v>18061.8</v>
      </c>
    </row>
    <row r="23" spans="1:5" ht="13.5" customHeight="1" x14ac:dyDescent="0.15">
      <c r="A23" s="133" t="s">
        <v>249</v>
      </c>
      <c r="B23" s="47">
        <v>94</v>
      </c>
      <c r="C23" s="366">
        <v>4335</v>
      </c>
      <c r="D23" s="47">
        <v>102</v>
      </c>
      <c r="E23" s="366">
        <v>3599.52</v>
      </c>
    </row>
    <row r="24" spans="1:5" ht="13.5" customHeight="1" x14ac:dyDescent="0.15">
      <c r="A24" s="133" t="s">
        <v>248</v>
      </c>
      <c r="B24" s="47">
        <v>19</v>
      </c>
      <c r="C24" s="366">
        <v>325</v>
      </c>
      <c r="D24" s="47">
        <v>21</v>
      </c>
      <c r="E24" s="366">
        <v>1105.5999999999999</v>
      </c>
    </row>
    <row r="25" spans="1:5" ht="6.95" customHeight="1" x14ac:dyDescent="0.15">
      <c r="A25" s="131"/>
      <c r="B25" s="132"/>
      <c r="C25" s="132"/>
      <c r="D25" s="73"/>
      <c r="E25" s="131"/>
    </row>
    <row r="26" spans="1:5" ht="13.5" customHeight="1" x14ac:dyDescent="0.15">
      <c r="A26" s="69" t="s">
        <v>78</v>
      </c>
    </row>
    <row r="27" spans="1:5" x14ac:dyDescent="0.15">
      <c r="B27" s="101"/>
      <c r="C27" s="101"/>
      <c r="D27" s="101"/>
    </row>
  </sheetData>
  <mergeCells count="2">
    <mergeCell ref="B8:C8"/>
    <mergeCell ref="D8:E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23"/>
  <sheetViews>
    <sheetView zoomScaleNormal="100" workbookViewId="0">
      <selection activeCell="N12" sqref="N12"/>
    </sheetView>
  </sheetViews>
  <sheetFormatPr defaultRowHeight="13.5" x14ac:dyDescent="0.15"/>
  <cols>
    <col min="1" max="1" width="11" style="65" customWidth="1"/>
    <col min="2" max="10" width="7.125" style="65" customWidth="1"/>
    <col min="11" max="11" width="10.5" style="65" bestFit="1" customWidth="1"/>
    <col min="12" max="16384" width="9" style="65"/>
  </cols>
  <sheetData>
    <row r="1" spans="1:11" ht="24" customHeight="1" x14ac:dyDescent="0.15">
      <c r="A1" s="25" t="s">
        <v>274</v>
      </c>
    </row>
    <row r="2" spans="1:11" ht="9" customHeight="1" x14ac:dyDescent="0.15"/>
    <row r="3" spans="1:11" x14ac:dyDescent="0.15">
      <c r="A3" s="138" t="s">
        <v>365</v>
      </c>
    </row>
    <row r="4" spans="1:11" ht="6" customHeight="1" x14ac:dyDescent="0.15">
      <c r="A4" s="338"/>
    </row>
    <row r="5" spans="1:11" s="15" customFormat="1" ht="15" customHeight="1" x14ac:dyDescent="0.4">
      <c r="A5" s="204" t="s">
        <v>74</v>
      </c>
      <c r="B5" s="210" t="s">
        <v>273</v>
      </c>
      <c r="C5" s="230"/>
      <c r="D5" s="210" t="s">
        <v>174</v>
      </c>
      <c r="E5" s="230"/>
      <c r="F5" s="210" t="s">
        <v>215</v>
      </c>
      <c r="G5" s="230"/>
      <c r="H5" s="210" t="s">
        <v>272</v>
      </c>
      <c r="I5" s="230"/>
      <c r="J5" s="143" t="s">
        <v>271</v>
      </c>
      <c r="K5" s="142"/>
    </row>
    <row r="6" spans="1:11" s="15" customFormat="1" ht="15" customHeight="1" x14ac:dyDescent="0.4">
      <c r="A6" s="206"/>
      <c r="B6" s="141" t="s">
        <v>127</v>
      </c>
      <c r="C6" s="141" t="s">
        <v>270</v>
      </c>
      <c r="D6" s="141" t="s">
        <v>127</v>
      </c>
      <c r="E6" s="141" t="s">
        <v>270</v>
      </c>
      <c r="F6" s="141" t="s">
        <v>127</v>
      </c>
      <c r="G6" s="141" t="s">
        <v>270</v>
      </c>
      <c r="H6" s="141" t="s">
        <v>127</v>
      </c>
      <c r="I6" s="141" t="s">
        <v>269</v>
      </c>
      <c r="J6" s="141" t="s">
        <v>127</v>
      </c>
      <c r="K6" s="49" t="s">
        <v>268</v>
      </c>
    </row>
    <row r="7" spans="1:11" x14ac:dyDescent="0.15">
      <c r="B7" s="103"/>
    </row>
    <row r="8" spans="1:11" x14ac:dyDescent="0.15">
      <c r="A8" s="316" t="s">
        <v>169</v>
      </c>
      <c r="B8" s="76">
        <v>870</v>
      </c>
      <c r="C8" s="75">
        <v>1666</v>
      </c>
      <c r="D8" s="75">
        <v>983</v>
      </c>
      <c r="E8" s="75">
        <v>1069</v>
      </c>
      <c r="F8" s="75">
        <v>689</v>
      </c>
      <c r="G8" s="75">
        <v>3125</v>
      </c>
      <c r="H8" s="75">
        <v>2381</v>
      </c>
      <c r="I8" s="75">
        <v>49178</v>
      </c>
      <c r="J8" s="75">
        <v>10</v>
      </c>
      <c r="K8" s="75">
        <v>8620</v>
      </c>
    </row>
    <row r="9" spans="1:11" x14ac:dyDescent="0.15">
      <c r="A9" s="316" t="s">
        <v>168</v>
      </c>
      <c r="B9" s="76">
        <v>529</v>
      </c>
      <c r="C9" s="75">
        <v>1748</v>
      </c>
      <c r="D9" s="75">
        <v>488</v>
      </c>
      <c r="E9" s="75">
        <v>1496</v>
      </c>
      <c r="F9" s="75">
        <v>438</v>
      </c>
      <c r="G9" s="75">
        <v>9524</v>
      </c>
      <c r="H9" s="75">
        <v>1189</v>
      </c>
      <c r="I9" s="75">
        <v>70115</v>
      </c>
      <c r="J9" s="75">
        <v>24</v>
      </c>
      <c r="K9" s="75">
        <v>49250</v>
      </c>
    </row>
    <row r="10" spans="1:11" x14ac:dyDescent="0.15">
      <c r="A10" s="316" t="s">
        <v>167</v>
      </c>
      <c r="B10" s="76">
        <v>261</v>
      </c>
      <c r="C10" s="75">
        <v>1525</v>
      </c>
      <c r="D10" s="75">
        <v>216</v>
      </c>
      <c r="E10" s="75">
        <v>2045</v>
      </c>
      <c r="F10" s="75">
        <v>209</v>
      </c>
      <c r="G10" s="75">
        <v>8924</v>
      </c>
      <c r="H10" s="75">
        <v>213</v>
      </c>
      <c r="I10" s="75">
        <v>43251</v>
      </c>
      <c r="J10" s="75">
        <v>12</v>
      </c>
      <c r="K10" s="75">
        <v>1735</v>
      </c>
    </row>
    <row r="11" spans="1:11" x14ac:dyDescent="0.15">
      <c r="A11" s="316" t="s">
        <v>166</v>
      </c>
      <c r="B11" s="76">
        <v>155</v>
      </c>
      <c r="C11" s="75">
        <v>1506</v>
      </c>
      <c r="D11" s="75">
        <v>146</v>
      </c>
      <c r="E11" s="75">
        <v>2284</v>
      </c>
      <c r="F11" s="75">
        <v>109</v>
      </c>
      <c r="G11" s="75">
        <v>6096</v>
      </c>
      <c r="H11" s="75">
        <v>66</v>
      </c>
      <c r="I11" s="75">
        <v>26617</v>
      </c>
      <c r="J11" s="75">
        <v>13</v>
      </c>
      <c r="K11" s="75">
        <v>2477</v>
      </c>
    </row>
    <row r="12" spans="1:11" x14ac:dyDescent="0.15">
      <c r="A12" s="316" t="s">
        <v>165</v>
      </c>
      <c r="B12" s="76">
        <v>143</v>
      </c>
      <c r="C12" s="75">
        <v>1880</v>
      </c>
      <c r="D12" s="75">
        <v>109</v>
      </c>
      <c r="E12" s="75">
        <v>2320</v>
      </c>
      <c r="F12" s="75">
        <v>68</v>
      </c>
      <c r="G12" s="75">
        <v>5835</v>
      </c>
      <c r="H12" s="75">
        <v>45</v>
      </c>
      <c r="I12" s="75">
        <v>19473</v>
      </c>
      <c r="J12" s="75">
        <v>9</v>
      </c>
      <c r="K12" s="75">
        <v>2380</v>
      </c>
    </row>
    <row r="13" spans="1:11" x14ac:dyDescent="0.15">
      <c r="A13" s="316"/>
      <c r="B13" s="76"/>
      <c r="C13" s="75"/>
      <c r="D13" s="75"/>
      <c r="E13" s="75"/>
      <c r="F13" s="75"/>
      <c r="G13" s="75"/>
      <c r="H13" s="75"/>
      <c r="I13" s="75"/>
      <c r="J13" s="75"/>
      <c r="K13" s="75"/>
    </row>
    <row r="14" spans="1:11" x14ac:dyDescent="0.15">
      <c r="A14" s="316" t="s">
        <v>267</v>
      </c>
      <c r="B14" s="76">
        <v>108</v>
      </c>
      <c r="C14" s="75">
        <v>2037</v>
      </c>
      <c r="D14" s="75">
        <v>76</v>
      </c>
      <c r="E14" s="75">
        <v>1635</v>
      </c>
      <c r="F14" s="75">
        <v>33</v>
      </c>
      <c r="G14" s="75">
        <v>3068</v>
      </c>
      <c r="H14" s="75">
        <v>12</v>
      </c>
      <c r="I14" s="75">
        <v>3400</v>
      </c>
      <c r="J14" s="75">
        <v>8</v>
      </c>
      <c r="K14" s="75">
        <v>987</v>
      </c>
    </row>
    <row r="15" spans="1:11" x14ac:dyDescent="0.15">
      <c r="A15" s="316" t="s">
        <v>58</v>
      </c>
      <c r="B15" s="76">
        <v>76</v>
      </c>
      <c r="C15" s="75">
        <v>1770</v>
      </c>
      <c r="D15" s="75">
        <v>42</v>
      </c>
      <c r="E15" s="75">
        <v>1596</v>
      </c>
      <c r="F15" s="75">
        <v>13</v>
      </c>
      <c r="G15" s="75">
        <v>1539</v>
      </c>
      <c r="H15" s="75">
        <v>10</v>
      </c>
      <c r="I15" s="75">
        <v>17500</v>
      </c>
      <c r="J15" s="75">
        <v>8</v>
      </c>
      <c r="K15" s="75">
        <v>1152</v>
      </c>
    </row>
    <row r="16" spans="1:11" x14ac:dyDescent="0.15">
      <c r="A16" s="316" t="s">
        <v>122</v>
      </c>
      <c r="B16" s="76">
        <v>48</v>
      </c>
      <c r="C16" s="75">
        <v>1261</v>
      </c>
      <c r="D16" s="75">
        <v>26</v>
      </c>
      <c r="E16" s="75">
        <v>971</v>
      </c>
      <c r="F16" s="75">
        <v>5</v>
      </c>
      <c r="G16" s="75">
        <v>421</v>
      </c>
      <c r="H16" s="75">
        <v>3</v>
      </c>
      <c r="I16" s="75">
        <v>15300</v>
      </c>
      <c r="J16" s="75">
        <v>4</v>
      </c>
      <c r="K16" s="75">
        <v>508</v>
      </c>
    </row>
    <row r="17" spans="1:11" x14ac:dyDescent="0.15">
      <c r="A17" s="316" t="s">
        <v>121</v>
      </c>
      <c r="B17" s="76">
        <v>31</v>
      </c>
      <c r="C17" s="75">
        <v>802</v>
      </c>
      <c r="D17" s="75">
        <v>21</v>
      </c>
      <c r="E17" s="75">
        <v>762</v>
      </c>
      <c r="F17" s="75">
        <v>4</v>
      </c>
      <c r="G17" s="75">
        <v>348</v>
      </c>
      <c r="H17" s="75">
        <v>6</v>
      </c>
      <c r="I17" s="75">
        <v>300</v>
      </c>
      <c r="J17" s="75">
        <v>2</v>
      </c>
      <c r="K17" s="140" t="s">
        <v>192</v>
      </c>
    </row>
    <row r="18" spans="1:11" x14ac:dyDescent="0.15">
      <c r="A18" s="316" t="s">
        <v>120</v>
      </c>
      <c r="B18" s="76">
        <v>23</v>
      </c>
      <c r="C18" s="75">
        <v>624</v>
      </c>
      <c r="D18" s="75">
        <v>18</v>
      </c>
      <c r="E18" s="75">
        <v>829</v>
      </c>
      <c r="F18" s="75">
        <v>3</v>
      </c>
      <c r="G18" s="75">
        <v>213</v>
      </c>
      <c r="H18" s="75">
        <v>5</v>
      </c>
      <c r="I18" s="75">
        <v>619</v>
      </c>
      <c r="J18" s="75">
        <v>1</v>
      </c>
      <c r="K18" s="140" t="s">
        <v>192</v>
      </c>
    </row>
    <row r="19" spans="1:11" x14ac:dyDescent="0.15">
      <c r="A19" s="316" t="s">
        <v>119</v>
      </c>
      <c r="B19" s="76">
        <v>12</v>
      </c>
      <c r="C19" s="75">
        <v>280</v>
      </c>
      <c r="D19" s="75">
        <v>12</v>
      </c>
      <c r="E19" s="75">
        <v>322</v>
      </c>
      <c r="F19" s="46" t="s">
        <v>95</v>
      </c>
      <c r="G19" s="46" t="s">
        <v>95</v>
      </c>
      <c r="H19" s="75">
        <v>2</v>
      </c>
      <c r="I19" s="46" t="s">
        <v>198</v>
      </c>
      <c r="J19" s="75">
        <v>2</v>
      </c>
      <c r="K19" s="140" t="s">
        <v>192</v>
      </c>
    </row>
    <row r="20" spans="1:11" x14ac:dyDescent="0.15">
      <c r="A20" s="316"/>
      <c r="B20" s="76"/>
      <c r="C20" s="75"/>
      <c r="D20" s="75"/>
      <c r="E20" s="75"/>
      <c r="F20" s="46"/>
      <c r="G20" s="46"/>
      <c r="H20" s="75"/>
      <c r="I20" s="46"/>
      <c r="J20" s="75"/>
      <c r="K20" s="140"/>
    </row>
    <row r="21" spans="1:11" x14ac:dyDescent="0.15">
      <c r="A21" s="316" t="s">
        <v>352</v>
      </c>
      <c r="B21" s="76">
        <v>6</v>
      </c>
      <c r="C21" s="75">
        <v>104</v>
      </c>
      <c r="D21" s="75">
        <v>12</v>
      </c>
      <c r="E21" s="75">
        <v>495</v>
      </c>
      <c r="F21" s="46">
        <v>2</v>
      </c>
      <c r="G21" s="46" t="s">
        <v>362</v>
      </c>
      <c r="H21" s="75">
        <v>3</v>
      </c>
      <c r="I21" s="46">
        <v>630</v>
      </c>
      <c r="J21" s="75">
        <v>1</v>
      </c>
      <c r="K21" s="140" t="s">
        <v>362</v>
      </c>
    </row>
    <row r="22" spans="1:11" x14ac:dyDescent="0.15">
      <c r="A22" s="102"/>
      <c r="B22" s="73"/>
      <c r="C22" s="72"/>
      <c r="D22" s="72"/>
      <c r="E22" s="72"/>
      <c r="F22" s="72"/>
      <c r="G22" s="72"/>
      <c r="H22" s="72"/>
      <c r="I22" s="72"/>
      <c r="J22" s="72"/>
      <c r="K22" s="72"/>
    </row>
    <row r="23" spans="1:11" x14ac:dyDescent="0.15">
      <c r="A23" s="69" t="s">
        <v>78</v>
      </c>
    </row>
  </sheetData>
  <mergeCells count="5">
    <mergeCell ref="H5:I5"/>
    <mergeCell ref="A5:A6"/>
    <mergeCell ref="B5:C5"/>
    <mergeCell ref="D5:E5"/>
    <mergeCell ref="F5:G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U24"/>
  <sheetViews>
    <sheetView zoomScaleNormal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22.625" style="145" customWidth="1"/>
    <col min="2" max="20" width="8.625" style="145" customWidth="1"/>
    <col min="21" max="16384" width="9" style="145"/>
  </cols>
  <sheetData>
    <row r="1" spans="1:21" ht="24" customHeight="1" x14ac:dyDescent="0.15">
      <c r="A1" s="30" t="s">
        <v>306</v>
      </c>
    </row>
    <row r="2" spans="1:21" ht="9" customHeight="1" x14ac:dyDescent="0.15"/>
    <row r="3" spans="1:21" x14ac:dyDescent="0.15">
      <c r="A3" s="164" t="s">
        <v>305</v>
      </c>
      <c r="B3" s="163"/>
      <c r="C3" s="163"/>
      <c r="D3" s="163"/>
      <c r="K3" s="163"/>
      <c r="L3" s="163"/>
      <c r="M3" s="163"/>
      <c r="N3" s="163"/>
      <c r="O3" s="163"/>
      <c r="Q3" s="163" t="s">
        <v>304</v>
      </c>
      <c r="R3" s="163"/>
    </row>
    <row r="4" spans="1:21" ht="6" customHeight="1" x14ac:dyDescent="0.15">
      <c r="A4" s="162"/>
      <c r="T4" s="149"/>
    </row>
    <row r="5" spans="1:21" s="26" customFormat="1" ht="17.25" customHeight="1" x14ac:dyDescent="0.4">
      <c r="A5" s="161" t="s">
        <v>303</v>
      </c>
      <c r="B5" s="181" t="s">
        <v>302</v>
      </c>
      <c r="C5" s="181" t="s">
        <v>301</v>
      </c>
      <c r="D5" s="181" t="s">
        <v>300</v>
      </c>
      <c r="E5" s="181" t="s">
        <v>299</v>
      </c>
      <c r="F5" s="181" t="s">
        <v>298</v>
      </c>
      <c r="G5" s="181" t="s">
        <v>297</v>
      </c>
      <c r="H5" s="181" t="s">
        <v>296</v>
      </c>
      <c r="I5" s="181" t="s">
        <v>295</v>
      </c>
      <c r="J5" s="181" t="s">
        <v>294</v>
      </c>
      <c r="K5" s="181" t="s">
        <v>96</v>
      </c>
      <c r="L5" s="160" t="s">
        <v>293</v>
      </c>
      <c r="M5" s="160" t="s">
        <v>292</v>
      </c>
      <c r="N5" s="160" t="s">
        <v>291</v>
      </c>
      <c r="O5" s="160" t="s">
        <v>290</v>
      </c>
      <c r="P5" s="160" t="s">
        <v>33</v>
      </c>
      <c r="Q5" s="160" t="s">
        <v>289</v>
      </c>
      <c r="R5" s="160" t="s">
        <v>288</v>
      </c>
      <c r="S5" s="160" t="s">
        <v>287</v>
      </c>
      <c r="T5" s="160" t="s">
        <v>286</v>
      </c>
      <c r="U5" s="160" t="s">
        <v>333</v>
      </c>
    </row>
    <row r="6" spans="1:21" ht="13.5" customHeight="1" x14ac:dyDescent="0.15">
      <c r="A6" s="159"/>
      <c r="B6" s="147"/>
      <c r="C6" s="147"/>
      <c r="D6" s="147"/>
      <c r="E6" s="147"/>
      <c r="F6" s="147"/>
      <c r="G6" s="147"/>
      <c r="H6" s="147"/>
      <c r="I6" s="147"/>
      <c r="J6" s="88"/>
      <c r="K6" s="147"/>
      <c r="L6" s="147"/>
      <c r="M6" s="147"/>
      <c r="N6" s="147"/>
      <c r="O6" s="147"/>
      <c r="P6" s="157"/>
      <c r="Q6" s="157"/>
      <c r="R6" s="147"/>
      <c r="S6" s="147"/>
      <c r="T6" s="147"/>
      <c r="U6" s="147"/>
    </row>
    <row r="7" spans="1:21" ht="13.5" customHeight="1" x14ac:dyDescent="0.15">
      <c r="A7" s="155" t="s">
        <v>285</v>
      </c>
      <c r="B7" s="153">
        <v>77966</v>
      </c>
      <c r="C7" s="153">
        <v>74416</v>
      </c>
      <c r="D7" s="153">
        <f>SUM(D9+D14)</f>
        <v>71001</v>
      </c>
      <c r="E7" s="88">
        <v>66827</v>
      </c>
      <c r="F7" s="153">
        <v>55797</v>
      </c>
      <c r="G7" s="158">
        <f>G9+G14</f>
        <v>51792</v>
      </c>
      <c r="H7" s="153">
        <f>H9+H14</f>
        <v>49521</v>
      </c>
      <c r="I7" s="88">
        <v>49948</v>
      </c>
      <c r="J7" s="88">
        <v>51189</v>
      </c>
      <c r="K7" s="88">
        <v>46396</v>
      </c>
      <c r="L7" s="154">
        <v>45850</v>
      </c>
      <c r="M7" s="154">
        <v>41764</v>
      </c>
      <c r="N7" s="154">
        <v>41619</v>
      </c>
      <c r="O7" s="154">
        <v>41135</v>
      </c>
      <c r="P7" s="153">
        <v>38375</v>
      </c>
      <c r="Q7" s="153">
        <v>37234</v>
      </c>
      <c r="R7" s="153">
        <v>36463</v>
      </c>
      <c r="S7" s="153">
        <v>35563</v>
      </c>
      <c r="T7" s="153">
        <v>32927</v>
      </c>
      <c r="U7" s="153">
        <v>32559</v>
      </c>
    </row>
    <row r="8" spans="1:21" ht="13.5" customHeight="1" x14ac:dyDescent="0.15">
      <c r="A8" s="155"/>
      <c r="B8" s="147"/>
      <c r="C8" s="147"/>
      <c r="D8" s="147"/>
      <c r="E8" s="88"/>
      <c r="F8" s="153"/>
      <c r="G8" s="157"/>
      <c r="H8" s="153"/>
      <c r="I8" s="88"/>
      <c r="J8" s="88"/>
      <c r="K8" s="88"/>
      <c r="L8" s="154"/>
      <c r="M8" s="154"/>
      <c r="N8" s="154"/>
      <c r="O8" s="154"/>
      <c r="P8" s="153"/>
      <c r="Q8" s="153"/>
      <c r="R8" s="153"/>
      <c r="S8" s="157"/>
      <c r="T8" s="157"/>
      <c r="U8" s="157"/>
    </row>
    <row r="9" spans="1:21" ht="13.5" customHeight="1" x14ac:dyDescent="0.15">
      <c r="A9" s="155" t="s">
        <v>284</v>
      </c>
      <c r="B9" s="153">
        <v>65773</v>
      </c>
      <c r="C9" s="153">
        <v>62876</v>
      </c>
      <c r="D9" s="153">
        <f>SUM(D10:D12)</f>
        <v>60130</v>
      </c>
      <c r="E9" s="88">
        <v>56342</v>
      </c>
      <c r="F9" s="153">
        <v>45922</v>
      </c>
      <c r="G9" s="153">
        <f>SUM(G10:G12)</f>
        <v>42593</v>
      </c>
      <c r="H9" s="153">
        <f>SUM(H10:H12)</f>
        <v>40615</v>
      </c>
      <c r="I9" s="88">
        <v>41677</v>
      </c>
      <c r="J9" s="88">
        <v>43023</v>
      </c>
      <c r="K9" s="88">
        <v>38709</v>
      </c>
      <c r="L9" s="154">
        <v>37772</v>
      </c>
      <c r="M9" s="154">
        <v>33611</v>
      </c>
      <c r="N9" s="154">
        <v>34830</v>
      </c>
      <c r="O9" s="154">
        <v>34780</v>
      </c>
      <c r="P9" s="153">
        <v>32733</v>
      </c>
      <c r="Q9" s="153">
        <v>32028</v>
      </c>
      <c r="R9" s="153">
        <v>31576</v>
      </c>
      <c r="S9" s="153">
        <v>30811</v>
      </c>
      <c r="T9" s="153">
        <v>28474</v>
      </c>
      <c r="U9" s="153">
        <v>28563</v>
      </c>
    </row>
    <row r="10" spans="1:21" ht="13.5" customHeight="1" x14ac:dyDescent="0.15">
      <c r="A10" s="156" t="s">
        <v>283</v>
      </c>
      <c r="B10" s="153">
        <v>35751</v>
      </c>
      <c r="C10" s="153">
        <v>34234</v>
      </c>
      <c r="D10" s="153">
        <v>32459</v>
      </c>
      <c r="E10" s="88">
        <v>31444</v>
      </c>
      <c r="F10" s="153">
        <v>28222</v>
      </c>
      <c r="G10" s="153">
        <v>27100</v>
      </c>
      <c r="H10" s="153">
        <v>26661</v>
      </c>
      <c r="I10" s="88">
        <v>26892</v>
      </c>
      <c r="J10" s="88">
        <v>26400</v>
      </c>
      <c r="K10" s="88">
        <v>23867</v>
      </c>
      <c r="L10" s="154">
        <v>24648</v>
      </c>
      <c r="M10" s="154">
        <v>21255</v>
      </c>
      <c r="N10" s="154">
        <v>22802</v>
      </c>
      <c r="O10" s="154">
        <v>23630</v>
      </c>
      <c r="P10" s="153">
        <v>22460</v>
      </c>
      <c r="Q10" s="153">
        <v>21853</v>
      </c>
      <c r="R10" s="153">
        <v>21471</v>
      </c>
      <c r="S10" s="153">
        <v>21379</v>
      </c>
      <c r="T10" s="153">
        <v>19742</v>
      </c>
      <c r="U10" s="153">
        <v>19689</v>
      </c>
    </row>
    <row r="11" spans="1:21" ht="13.5" customHeight="1" x14ac:dyDescent="0.15">
      <c r="A11" s="156" t="s">
        <v>282</v>
      </c>
      <c r="B11" s="153">
        <v>27081</v>
      </c>
      <c r="C11" s="153">
        <v>25673</v>
      </c>
      <c r="D11" s="153">
        <v>24778</v>
      </c>
      <c r="E11" s="88">
        <v>22074</v>
      </c>
      <c r="F11" s="153">
        <v>15784</v>
      </c>
      <c r="G11" s="153">
        <v>13847</v>
      </c>
      <c r="H11" s="153">
        <v>12450</v>
      </c>
      <c r="I11" s="88">
        <v>13343</v>
      </c>
      <c r="J11" s="88">
        <v>15223</v>
      </c>
      <c r="K11" s="88">
        <v>13542</v>
      </c>
      <c r="L11" s="154">
        <v>12038</v>
      </c>
      <c r="M11" s="154">
        <v>11251</v>
      </c>
      <c r="N11" s="154">
        <v>11013</v>
      </c>
      <c r="O11" s="154">
        <v>10145</v>
      </c>
      <c r="P11" s="153">
        <v>9251</v>
      </c>
      <c r="Q11" s="153">
        <v>9160</v>
      </c>
      <c r="R11" s="153">
        <v>9158</v>
      </c>
      <c r="S11" s="153">
        <v>8506</v>
      </c>
      <c r="T11" s="153">
        <v>7912</v>
      </c>
      <c r="U11" s="153">
        <v>8102</v>
      </c>
    </row>
    <row r="12" spans="1:21" ht="13.5" customHeight="1" x14ac:dyDescent="0.15">
      <c r="A12" s="155" t="s">
        <v>281</v>
      </c>
      <c r="B12" s="153">
        <v>2941</v>
      </c>
      <c r="C12" s="153">
        <v>2968</v>
      </c>
      <c r="D12" s="153">
        <v>2893</v>
      </c>
      <c r="E12" s="88">
        <v>2824</v>
      </c>
      <c r="F12" s="153">
        <v>1916</v>
      </c>
      <c r="G12" s="153">
        <v>1646</v>
      </c>
      <c r="H12" s="153">
        <v>1504</v>
      </c>
      <c r="I12" s="88">
        <v>1442</v>
      </c>
      <c r="J12" s="88">
        <v>1400</v>
      </c>
      <c r="K12" s="88">
        <v>1300</v>
      </c>
      <c r="L12" s="154">
        <v>1086</v>
      </c>
      <c r="M12" s="154">
        <v>1105</v>
      </c>
      <c r="N12" s="154">
        <v>1015</v>
      </c>
      <c r="O12" s="154">
        <v>1005</v>
      </c>
      <c r="P12" s="153">
        <v>1022</v>
      </c>
      <c r="Q12" s="153">
        <v>1015</v>
      </c>
      <c r="R12" s="153">
        <v>947</v>
      </c>
      <c r="S12" s="153">
        <v>927</v>
      </c>
      <c r="T12" s="153">
        <v>820</v>
      </c>
      <c r="U12" s="153">
        <v>772</v>
      </c>
    </row>
    <row r="13" spans="1:21" ht="13.5" customHeight="1" x14ac:dyDescent="0.15">
      <c r="A13" s="155"/>
      <c r="B13" s="147"/>
      <c r="C13" s="147"/>
      <c r="D13" s="147"/>
      <c r="E13" s="88"/>
      <c r="F13" s="153"/>
      <c r="G13" s="157"/>
      <c r="H13" s="153"/>
      <c r="I13" s="88"/>
      <c r="J13" s="88"/>
      <c r="K13" s="88"/>
      <c r="L13" s="154"/>
      <c r="M13" s="154"/>
      <c r="N13" s="154"/>
      <c r="O13" s="154"/>
      <c r="P13" s="153"/>
      <c r="Q13" s="153"/>
      <c r="R13" s="153"/>
      <c r="S13" s="157"/>
      <c r="T13" s="157"/>
      <c r="U13" s="157"/>
    </row>
    <row r="14" spans="1:21" ht="13.5" customHeight="1" x14ac:dyDescent="0.15">
      <c r="A14" s="155" t="s">
        <v>280</v>
      </c>
      <c r="B14" s="153">
        <v>12192</v>
      </c>
      <c r="C14" s="153">
        <v>11540</v>
      </c>
      <c r="D14" s="153">
        <f>SUM(D15:D17)</f>
        <v>10871</v>
      </c>
      <c r="E14" s="88">
        <v>10485</v>
      </c>
      <c r="F14" s="153">
        <v>9875</v>
      </c>
      <c r="G14" s="153">
        <f>SUM(G15:G17)</f>
        <v>9199</v>
      </c>
      <c r="H14" s="153">
        <f>SUM(H15:H17)</f>
        <v>8906</v>
      </c>
      <c r="I14" s="88">
        <v>8271</v>
      </c>
      <c r="J14" s="88">
        <v>8166</v>
      </c>
      <c r="K14" s="88">
        <v>7687</v>
      </c>
      <c r="L14" s="154">
        <v>8078</v>
      </c>
      <c r="M14" s="154">
        <v>8153</v>
      </c>
      <c r="N14" s="154">
        <v>6789</v>
      </c>
      <c r="O14" s="154">
        <v>6355</v>
      </c>
      <c r="P14" s="153">
        <v>5641</v>
      </c>
      <c r="Q14" s="153">
        <v>5205</v>
      </c>
      <c r="R14" s="153">
        <v>4887</v>
      </c>
      <c r="S14" s="153">
        <v>4752</v>
      </c>
      <c r="T14" s="153">
        <v>4453</v>
      </c>
      <c r="U14" s="153">
        <v>3996</v>
      </c>
    </row>
    <row r="15" spans="1:21" ht="13.5" customHeight="1" x14ac:dyDescent="0.15">
      <c r="A15" s="156" t="s">
        <v>279</v>
      </c>
      <c r="B15" s="153">
        <v>4786</v>
      </c>
      <c r="C15" s="153">
        <v>4300</v>
      </c>
      <c r="D15" s="153">
        <v>4234</v>
      </c>
      <c r="E15" s="88">
        <v>4003</v>
      </c>
      <c r="F15" s="153">
        <v>3973</v>
      </c>
      <c r="G15" s="153">
        <v>3719</v>
      </c>
      <c r="H15" s="153">
        <v>3602</v>
      </c>
      <c r="I15" s="88">
        <v>3457</v>
      </c>
      <c r="J15" s="88">
        <v>3552</v>
      </c>
      <c r="K15" s="88">
        <v>3272</v>
      </c>
      <c r="L15" s="154">
        <v>3467</v>
      </c>
      <c r="M15" s="154">
        <v>3382</v>
      </c>
      <c r="N15" s="154">
        <v>2796</v>
      </c>
      <c r="O15" s="154">
        <v>2774</v>
      </c>
      <c r="P15" s="153">
        <v>2328</v>
      </c>
      <c r="Q15" s="153">
        <v>2086</v>
      </c>
      <c r="R15" s="153">
        <v>1940</v>
      </c>
      <c r="S15" s="153">
        <v>1864</v>
      </c>
      <c r="T15" s="153">
        <v>1807</v>
      </c>
      <c r="U15" s="153">
        <v>1517</v>
      </c>
    </row>
    <row r="16" spans="1:21" ht="13.5" customHeight="1" x14ac:dyDescent="0.15">
      <c r="A16" s="156" t="s">
        <v>278</v>
      </c>
      <c r="B16" s="153">
        <v>1965</v>
      </c>
      <c r="C16" s="153">
        <v>1851</v>
      </c>
      <c r="D16" s="153">
        <v>1616</v>
      </c>
      <c r="E16" s="88">
        <v>1612</v>
      </c>
      <c r="F16" s="153">
        <v>1516</v>
      </c>
      <c r="G16" s="153">
        <v>1403</v>
      </c>
      <c r="H16" s="153">
        <v>1358</v>
      </c>
      <c r="I16" s="88">
        <v>1158</v>
      </c>
      <c r="J16" s="88">
        <v>1158</v>
      </c>
      <c r="K16" s="88">
        <v>1107</v>
      </c>
      <c r="L16" s="154">
        <v>1147</v>
      </c>
      <c r="M16" s="154">
        <v>1148</v>
      </c>
      <c r="N16" s="154">
        <v>1016</v>
      </c>
      <c r="O16" s="154">
        <v>814</v>
      </c>
      <c r="P16" s="153">
        <v>682</v>
      </c>
      <c r="Q16" s="153">
        <v>679</v>
      </c>
      <c r="R16" s="153">
        <v>646</v>
      </c>
      <c r="S16" s="153">
        <v>609</v>
      </c>
      <c r="T16" s="153">
        <v>565</v>
      </c>
      <c r="U16" s="153">
        <v>553</v>
      </c>
    </row>
    <row r="17" spans="1:21" ht="13.5" customHeight="1" x14ac:dyDescent="0.15">
      <c r="A17" s="155" t="s">
        <v>277</v>
      </c>
      <c r="B17" s="153">
        <v>5442</v>
      </c>
      <c r="C17" s="153">
        <v>5390</v>
      </c>
      <c r="D17" s="153">
        <v>5021</v>
      </c>
      <c r="E17" s="88">
        <v>4870</v>
      </c>
      <c r="F17" s="153">
        <v>4386</v>
      </c>
      <c r="G17" s="153">
        <v>4077</v>
      </c>
      <c r="H17" s="153">
        <v>3946</v>
      </c>
      <c r="I17" s="88">
        <v>3655</v>
      </c>
      <c r="J17" s="88">
        <v>3456</v>
      </c>
      <c r="K17" s="88">
        <v>3309</v>
      </c>
      <c r="L17" s="154">
        <v>3463</v>
      </c>
      <c r="M17" s="154">
        <v>3624</v>
      </c>
      <c r="N17" s="154">
        <v>2977</v>
      </c>
      <c r="O17" s="154">
        <v>2767</v>
      </c>
      <c r="P17" s="153">
        <v>2631</v>
      </c>
      <c r="Q17" s="153">
        <v>2441</v>
      </c>
      <c r="R17" s="153">
        <v>2301</v>
      </c>
      <c r="S17" s="153">
        <v>2278</v>
      </c>
      <c r="T17" s="153">
        <v>2080</v>
      </c>
      <c r="U17" s="153">
        <v>1926</v>
      </c>
    </row>
    <row r="18" spans="1:21" ht="13.5" customHeight="1" x14ac:dyDescent="0.15">
      <c r="A18" s="152"/>
      <c r="B18" s="149"/>
      <c r="C18" s="149"/>
      <c r="D18" s="149"/>
      <c r="E18" s="149"/>
      <c r="F18" s="149"/>
      <c r="G18" s="149"/>
      <c r="H18" s="149"/>
      <c r="I18" s="149"/>
      <c r="J18" s="151"/>
      <c r="K18" s="147"/>
      <c r="L18" s="149"/>
      <c r="M18" s="149"/>
      <c r="N18" s="149"/>
      <c r="O18" s="149"/>
      <c r="P18" s="149"/>
      <c r="Q18" s="150"/>
      <c r="R18" s="149"/>
      <c r="S18" s="149"/>
      <c r="T18" s="149"/>
      <c r="U18" s="149"/>
    </row>
    <row r="19" spans="1:21" ht="15" customHeight="1" x14ac:dyDescent="0.15">
      <c r="A19" s="147" t="s">
        <v>276</v>
      </c>
      <c r="K19" s="148"/>
      <c r="L19" s="146"/>
      <c r="M19" s="146"/>
      <c r="N19" s="146"/>
    </row>
    <row r="20" spans="1:21" x14ac:dyDescent="0.15">
      <c r="A20" s="147" t="s">
        <v>275</v>
      </c>
      <c r="B20" s="147"/>
      <c r="C20" s="147"/>
      <c r="D20" s="147"/>
    </row>
    <row r="24" spans="1:21" x14ac:dyDescent="0.15">
      <c r="L24" s="146"/>
      <c r="M24" s="146"/>
      <c r="N24" s="146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5"/>
  <sheetViews>
    <sheetView zoomScaleNormal="100" workbookViewId="0"/>
  </sheetViews>
  <sheetFormatPr defaultRowHeight="13.5" x14ac:dyDescent="0.15"/>
  <cols>
    <col min="1" max="1" width="6.625" style="130" customWidth="1"/>
    <col min="2" max="2" width="4.625" style="65" customWidth="1"/>
    <col min="3" max="7" width="10.625" style="65" customWidth="1"/>
    <col min="8" max="8" width="13.875" style="65" customWidth="1"/>
    <col min="9" max="9" width="9" style="65"/>
    <col min="10" max="10" width="13.75" style="65" customWidth="1"/>
    <col min="11" max="11" width="7.75" style="65" customWidth="1"/>
    <col min="12" max="25" width="7.625" style="65" customWidth="1"/>
    <col min="26" max="16384" width="9" style="65"/>
  </cols>
  <sheetData>
    <row r="1" spans="1:10" ht="24" customHeight="1" x14ac:dyDescent="0.2">
      <c r="A1" s="25" t="s">
        <v>318</v>
      </c>
      <c r="B1" s="144"/>
    </row>
    <row r="2" spans="1:10" ht="9" customHeight="1" x14ac:dyDescent="0.15"/>
    <row r="3" spans="1:10" x14ac:dyDescent="0.15">
      <c r="A3" s="39"/>
      <c r="B3" s="104"/>
      <c r="C3" s="66"/>
      <c r="D3" s="66"/>
      <c r="E3" s="66"/>
      <c r="F3" s="66"/>
      <c r="G3" s="66"/>
      <c r="H3" s="66"/>
    </row>
    <row r="4" spans="1:10" ht="6" customHeight="1" x14ac:dyDescent="0.15">
      <c r="A4" s="170"/>
      <c r="B4" s="139"/>
      <c r="C4" s="66"/>
      <c r="D4" s="66"/>
      <c r="E4" s="66"/>
      <c r="F4" s="66"/>
      <c r="G4" s="66"/>
      <c r="H4" s="66"/>
    </row>
    <row r="5" spans="1:10" s="15" customFormat="1" ht="13.5" customHeight="1" x14ac:dyDescent="0.4">
      <c r="A5" s="214" t="s">
        <v>74</v>
      </c>
      <c r="B5" s="204"/>
      <c r="C5" s="207" t="s">
        <v>73</v>
      </c>
      <c r="D5" s="207" t="s">
        <v>317</v>
      </c>
      <c r="E5" s="210" t="s">
        <v>316</v>
      </c>
      <c r="F5" s="213"/>
      <c r="G5" s="230"/>
      <c r="H5" s="235" t="s">
        <v>315</v>
      </c>
      <c r="I5" s="16"/>
    </row>
    <row r="6" spans="1:10" s="15" customFormat="1" ht="129" customHeight="1" x14ac:dyDescent="0.4">
      <c r="A6" s="229"/>
      <c r="B6" s="206"/>
      <c r="C6" s="209"/>
      <c r="D6" s="209"/>
      <c r="E6" s="182" t="s">
        <v>314</v>
      </c>
      <c r="F6" s="182" t="s">
        <v>313</v>
      </c>
      <c r="G6" s="182" t="s">
        <v>312</v>
      </c>
      <c r="H6" s="237"/>
      <c r="I6" s="16"/>
      <c r="J6" s="16"/>
    </row>
    <row r="7" spans="1:10" ht="9" customHeight="1" x14ac:dyDescent="0.15">
      <c r="A7" s="36"/>
      <c r="B7" s="133"/>
      <c r="C7" s="66"/>
      <c r="D7" s="66"/>
      <c r="E7" s="66"/>
      <c r="F7" s="66"/>
      <c r="G7" s="66"/>
      <c r="H7" s="66"/>
    </row>
    <row r="8" spans="1:10" s="145" customFormat="1" ht="18.600000000000001" customHeight="1" x14ac:dyDescent="0.15">
      <c r="A8" s="168" t="s">
        <v>335</v>
      </c>
      <c r="B8" s="169" t="s">
        <v>311</v>
      </c>
      <c r="C8" s="167">
        <v>21175</v>
      </c>
      <c r="D8" s="153">
        <v>8374</v>
      </c>
      <c r="E8" s="153">
        <v>410</v>
      </c>
      <c r="F8" s="153">
        <v>893</v>
      </c>
      <c r="G8" s="153">
        <v>205</v>
      </c>
      <c r="H8" s="153">
        <v>11293</v>
      </c>
      <c r="I8" s="146"/>
    </row>
    <row r="9" spans="1:10" s="145" customFormat="1" ht="18.600000000000001" customHeight="1" x14ac:dyDescent="0.15">
      <c r="A9" s="168" t="s">
        <v>310</v>
      </c>
      <c r="B9" s="157"/>
      <c r="C9" s="167">
        <v>21175</v>
      </c>
      <c r="D9" s="153">
        <v>8374</v>
      </c>
      <c r="E9" s="153">
        <v>410</v>
      </c>
      <c r="F9" s="153">
        <v>893</v>
      </c>
      <c r="G9" s="153">
        <v>205</v>
      </c>
      <c r="H9" s="153">
        <v>11293</v>
      </c>
      <c r="I9" s="146"/>
    </row>
    <row r="10" spans="1:10" s="145" customFormat="1" ht="18.600000000000001" customHeight="1" x14ac:dyDescent="0.15">
      <c r="A10" s="168" t="s">
        <v>309</v>
      </c>
      <c r="B10" s="157"/>
      <c r="C10" s="167">
        <v>21175</v>
      </c>
      <c r="D10" s="153">
        <v>8374</v>
      </c>
      <c r="E10" s="153">
        <v>410</v>
      </c>
      <c r="F10" s="153">
        <v>893</v>
      </c>
      <c r="G10" s="153">
        <v>205</v>
      </c>
      <c r="H10" s="153">
        <v>11293</v>
      </c>
      <c r="I10" s="146"/>
      <c r="J10" s="146"/>
    </row>
    <row r="11" spans="1:10" s="145" customFormat="1" ht="18.600000000000001" customHeight="1" x14ac:dyDescent="0.15">
      <c r="A11" s="168" t="s">
        <v>308</v>
      </c>
      <c r="B11" s="157"/>
      <c r="C11" s="167">
        <v>21175</v>
      </c>
      <c r="D11" s="153">
        <v>8374</v>
      </c>
      <c r="E11" s="153">
        <v>410</v>
      </c>
      <c r="F11" s="153">
        <v>893</v>
      </c>
      <c r="G11" s="153">
        <v>205</v>
      </c>
      <c r="H11" s="153">
        <v>11293</v>
      </c>
      <c r="I11" s="146"/>
      <c r="J11" s="146"/>
    </row>
    <row r="12" spans="1:10" s="145" customFormat="1" ht="18.600000000000001" customHeight="1" x14ac:dyDescent="0.15">
      <c r="A12" s="168" t="s">
        <v>334</v>
      </c>
      <c r="B12" s="157"/>
      <c r="C12" s="167">
        <v>21219</v>
      </c>
      <c r="D12" s="153">
        <v>8376</v>
      </c>
      <c r="E12" s="153">
        <v>410</v>
      </c>
      <c r="F12" s="153">
        <v>893</v>
      </c>
      <c r="G12" s="153">
        <v>205</v>
      </c>
      <c r="H12" s="153">
        <v>11335</v>
      </c>
      <c r="I12" s="146"/>
      <c r="J12" s="146"/>
    </row>
    <row r="13" spans="1:10" ht="9" customHeight="1" x14ac:dyDescent="0.15">
      <c r="A13" s="34"/>
      <c r="B13" s="166"/>
      <c r="C13" s="73"/>
      <c r="D13" s="72"/>
      <c r="E13" s="72"/>
      <c r="F13" s="72"/>
      <c r="G13" s="72"/>
      <c r="H13" s="72"/>
    </row>
    <row r="14" spans="1:10" x14ac:dyDescent="0.15">
      <c r="A14" s="67" t="s">
        <v>307</v>
      </c>
      <c r="B14" s="69"/>
    </row>
    <row r="15" spans="1:10" x14ac:dyDescent="0.15">
      <c r="A15" s="165"/>
    </row>
  </sheetData>
  <mergeCells count="5">
    <mergeCell ref="D5:D6"/>
    <mergeCell ref="H5:H6"/>
    <mergeCell ref="A5:B6"/>
    <mergeCell ref="C5:C6"/>
    <mergeCell ref="E5:G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35"/>
  <sheetViews>
    <sheetView zoomScaleNormal="100" workbookViewId="0">
      <selection activeCell="O10" sqref="O10"/>
    </sheetView>
  </sheetViews>
  <sheetFormatPr defaultRowHeight="13.5" x14ac:dyDescent="0.15"/>
  <cols>
    <col min="1" max="1" width="14.375" style="105" customWidth="1"/>
    <col min="2" max="3" width="7.875" style="105" customWidth="1"/>
    <col min="4" max="4" width="7.5" style="105" customWidth="1"/>
    <col min="5" max="5" width="7.625" style="105" customWidth="1"/>
    <col min="6" max="8" width="8.125" style="105" customWidth="1"/>
    <col min="9" max="9" width="8.625" style="105" customWidth="1"/>
    <col min="10" max="10" width="6.875" style="105" customWidth="1"/>
    <col min="11" max="11" width="10.625" style="105" customWidth="1"/>
    <col min="12" max="16384" width="9" style="105"/>
  </cols>
  <sheetData>
    <row r="1" spans="1:11" ht="24" customHeight="1" x14ac:dyDescent="0.15">
      <c r="A1" s="177" t="s">
        <v>368</v>
      </c>
    </row>
    <row r="2" spans="1:11" ht="13.5" customHeight="1" x14ac:dyDescent="0.15">
      <c r="A2" s="367"/>
    </row>
    <row r="3" spans="1:11" s="106" customFormat="1" ht="13.5" customHeight="1" x14ac:dyDescent="0.15">
      <c r="A3" s="271" t="s">
        <v>92</v>
      </c>
      <c r="B3" s="281" t="s">
        <v>331</v>
      </c>
      <c r="C3" s="282"/>
      <c r="D3" s="282"/>
      <c r="E3" s="282"/>
      <c r="F3" s="282"/>
      <c r="G3" s="282"/>
      <c r="H3" s="282"/>
      <c r="I3" s="282"/>
      <c r="J3" s="283"/>
      <c r="K3" s="274" t="s">
        <v>330</v>
      </c>
    </row>
    <row r="4" spans="1:11" s="106" customFormat="1" ht="13.5" customHeight="1" x14ac:dyDescent="0.15">
      <c r="A4" s="272"/>
      <c r="B4" s="284" t="s">
        <v>34</v>
      </c>
      <c r="C4" s="279" t="s">
        <v>329</v>
      </c>
      <c r="D4" s="279" t="s">
        <v>328</v>
      </c>
      <c r="E4" s="279" t="s">
        <v>327</v>
      </c>
      <c r="F4" s="279" t="s">
        <v>326</v>
      </c>
      <c r="G4" s="279" t="s">
        <v>325</v>
      </c>
      <c r="H4" s="279" t="s">
        <v>324</v>
      </c>
      <c r="I4" s="279" t="s">
        <v>323</v>
      </c>
      <c r="J4" s="277" t="s">
        <v>322</v>
      </c>
      <c r="K4" s="275"/>
    </row>
    <row r="5" spans="1:11" s="106" customFormat="1" ht="13.5" customHeight="1" x14ac:dyDescent="0.15">
      <c r="A5" s="273"/>
      <c r="B5" s="285"/>
      <c r="C5" s="280"/>
      <c r="D5" s="280"/>
      <c r="E5" s="280"/>
      <c r="F5" s="280"/>
      <c r="G5" s="280"/>
      <c r="H5" s="280"/>
      <c r="I5" s="280"/>
      <c r="J5" s="278"/>
      <c r="K5" s="276"/>
    </row>
    <row r="6" spans="1:11" s="106" customFormat="1" ht="13.5" customHeight="1" x14ac:dyDescent="0.15">
      <c r="A6" s="174"/>
    </row>
    <row r="7" spans="1:11" s="23" customFormat="1" ht="13.5" customHeight="1" x14ac:dyDescent="0.15">
      <c r="A7" s="368" t="s">
        <v>321</v>
      </c>
      <c r="B7" s="172">
        <v>1143</v>
      </c>
      <c r="C7" s="116">
        <v>700</v>
      </c>
      <c r="D7" s="369">
        <v>211</v>
      </c>
      <c r="E7" s="369">
        <v>143</v>
      </c>
      <c r="F7" s="369">
        <v>49</v>
      </c>
      <c r="G7" s="369">
        <v>21</v>
      </c>
      <c r="H7" s="369">
        <v>12</v>
      </c>
      <c r="I7" s="299">
        <v>6</v>
      </c>
      <c r="J7" s="116">
        <v>1</v>
      </c>
      <c r="K7" s="10">
        <v>487596</v>
      </c>
    </row>
    <row r="8" spans="1:11" s="23" customFormat="1" ht="13.5" customHeight="1" x14ac:dyDescent="0.15">
      <c r="A8" s="370" t="s">
        <v>366</v>
      </c>
      <c r="B8" s="172">
        <v>8</v>
      </c>
      <c r="C8" s="116" t="s">
        <v>95</v>
      </c>
      <c r="D8" s="369">
        <v>4</v>
      </c>
      <c r="E8" s="369">
        <v>1</v>
      </c>
      <c r="F8" s="369" t="s">
        <v>95</v>
      </c>
      <c r="G8" s="369" t="s">
        <v>95</v>
      </c>
      <c r="H8" s="369" t="s">
        <v>95</v>
      </c>
      <c r="I8" s="299">
        <v>1</v>
      </c>
      <c r="J8" s="116">
        <v>2</v>
      </c>
      <c r="K8" s="369">
        <v>1900218</v>
      </c>
    </row>
    <row r="9" spans="1:11" s="23" customFormat="1" ht="13.5" customHeight="1" x14ac:dyDescent="0.15">
      <c r="A9" s="371" t="s">
        <v>367</v>
      </c>
      <c r="B9" s="172"/>
      <c r="C9" s="372"/>
      <c r="D9" s="372"/>
      <c r="E9" s="372"/>
      <c r="F9" s="372"/>
      <c r="G9" s="372"/>
      <c r="H9" s="372"/>
      <c r="I9" s="372"/>
      <c r="J9" s="116"/>
      <c r="K9" s="369"/>
    </row>
    <row r="10" spans="1:11" s="23" customFormat="1" ht="13.5" customHeight="1" x14ac:dyDescent="0.15">
      <c r="A10" s="368"/>
      <c r="B10" s="172"/>
      <c r="C10" s="116"/>
      <c r="D10" s="369"/>
      <c r="E10" s="369"/>
      <c r="F10" s="369"/>
      <c r="G10" s="369"/>
      <c r="H10" s="369"/>
      <c r="I10" s="299"/>
      <c r="J10" s="116"/>
      <c r="K10" s="369"/>
    </row>
    <row r="11" spans="1:11" s="23" customFormat="1" ht="13.5" customHeight="1" x14ac:dyDescent="0.15">
      <c r="A11" s="368" t="s">
        <v>320</v>
      </c>
      <c r="B11" s="373"/>
      <c r="C11" s="10"/>
      <c r="D11" s="10"/>
      <c r="E11" s="10"/>
      <c r="F11" s="10"/>
      <c r="G11" s="10"/>
      <c r="H11" s="10"/>
      <c r="I11" s="10"/>
      <c r="J11" s="10"/>
    </row>
    <row r="12" spans="1:11" s="23" customFormat="1" ht="13.5" customHeight="1" x14ac:dyDescent="0.15">
      <c r="A12" s="368" t="s">
        <v>32</v>
      </c>
      <c r="B12" s="373">
        <f t="shared" ref="B12:B32" si="0">SUM(C12:J12)</f>
        <v>99</v>
      </c>
      <c r="C12" s="116">
        <v>54</v>
      </c>
      <c r="D12" s="116">
        <v>21</v>
      </c>
      <c r="E12" s="116">
        <v>9</v>
      </c>
      <c r="F12" s="116">
        <v>5</v>
      </c>
      <c r="G12" s="116">
        <v>6</v>
      </c>
      <c r="H12" s="116">
        <v>3</v>
      </c>
      <c r="I12" s="116">
        <v>0</v>
      </c>
      <c r="J12" s="116">
        <v>1</v>
      </c>
      <c r="K12" s="116">
        <v>70486</v>
      </c>
    </row>
    <row r="13" spans="1:11" s="23" customFormat="1" ht="13.5" customHeight="1" x14ac:dyDescent="0.15">
      <c r="A13" s="197" t="s">
        <v>31</v>
      </c>
      <c r="B13" s="373">
        <f t="shared" si="0"/>
        <v>81</v>
      </c>
      <c r="C13" s="116">
        <v>46</v>
      </c>
      <c r="D13" s="116">
        <v>22</v>
      </c>
      <c r="E13" s="116">
        <v>8</v>
      </c>
      <c r="F13" s="116">
        <v>4</v>
      </c>
      <c r="G13" s="116">
        <v>1</v>
      </c>
      <c r="H13" s="116">
        <v>0</v>
      </c>
      <c r="I13" s="116">
        <v>0</v>
      </c>
      <c r="J13" s="116">
        <v>0</v>
      </c>
      <c r="K13" s="116">
        <v>29703</v>
      </c>
    </row>
    <row r="14" spans="1:11" s="23" customFormat="1" ht="13.5" customHeight="1" x14ac:dyDescent="0.15">
      <c r="A14" s="197" t="s">
        <v>30</v>
      </c>
      <c r="B14" s="373">
        <f t="shared" si="0"/>
        <v>13</v>
      </c>
      <c r="C14" s="116">
        <v>8</v>
      </c>
      <c r="D14" s="116">
        <v>3</v>
      </c>
      <c r="E14" s="116">
        <v>0</v>
      </c>
      <c r="F14" s="116">
        <v>0</v>
      </c>
      <c r="G14" s="116">
        <v>1</v>
      </c>
      <c r="H14" s="116">
        <v>0</v>
      </c>
      <c r="I14" s="116">
        <v>1</v>
      </c>
      <c r="J14" s="116">
        <v>0</v>
      </c>
      <c r="K14" s="116">
        <v>9552</v>
      </c>
    </row>
    <row r="15" spans="1:11" s="23" customFormat="1" ht="13.5" customHeight="1" x14ac:dyDescent="0.15">
      <c r="A15" s="197" t="s">
        <v>29</v>
      </c>
      <c r="B15" s="373">
        <f t="shared" si="0"/>
        <v>6</v>
      </c>
      <c r="C15" s="116">
        <v>3</v>
      </c>
      <c r="D15" s="116">
        <v>0</v>
      </c>
      <c r="E15" s="116">
        <v>2</v>
      </c>
      <c r="F15" s="116">
        <v>0</v>
      </c>
      <c r="G15" s="116">
        <v>1</v>
      </c>
      <c r="H15" s="116">
        <v>0</v>
      </c>
      <c r="I15" s="116">
        <v>0</v>
      </c>
      <c r="J15" s="116">
        <v>0</v>
      </c>
      <c r="K15" s="116">
        <v>3663</v>
      </c>
    </row>
    <row r="16" spans="1:11" s="23" customFormat="1" ht="13.5" customHeight="1" x14ac:dyDescent="0.15">
      <c r="A16" s="197" t="s">
        <v>28</v>
      </c>
      <c r="B16" s="373">
        <f t="shared" si="0"/>
        <v>3</v>
      </c>
      <c r="C16" s="116">
        <v>1</v>
      </c>
      <c r="D16" s="116">
        <v>1</v>
      </c>
      <c r="E16" s="116">
        <v>1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1260</v>
      </c>
    </row>
    <row r="17" spans="1:11" s="23" customFormat="1" ht="13.5" customHeight="1" x14ac:dyDescent="0.15">
      <c r="A17" s="197" t="s">
        <v>27</v>
      </c>
      <c r="B17" s="373">
        <f t="shared" si="0"/>
        <v>26</v>
      </c>
      <c r="C17" s="116">
        <v>20</v>
      </c>
      <c r="D17" s="116">
        <v>2</v>
      </c>
      <c r="E17" s="116">
        <v>3</v>
      </c>
      <c r="F17" s="116">
        <v>1</v>
      </c>
      <c r="G17" s="116">
        <v>0</v>
      </c>
      <c r="H17" s="116">
        <v>0</v>
      </c>
      <c r="I17" s="116">
        <v>0</v>
      </c>
      <c r="J17" s="116">
        <v>0</v>
      </c>
      <c r="K17" s="116">
        <v>7033</v>
      </c>
    </row>
    <row r="18" spans="1:11" s="23" customFormat="1" ht="13.5" customHeight="1" x14ac:dyDescent="0.15">
      <c r="A18" s="197" t="s">
        <v>26</v>
      </c>
      <c r="B18" s="373">
        <f t="shared" si="0"/>
        <v>41</v>
      </c>
      <c r="C18" s="116">
        <v>22</v>
      </c>
      <c r="D18" s="116">
        <v>10</v>
      </c>
      <c r="E18" s="116">
        <v>7</v>
      </c>
      <c r="F18" s="116">
        <v>2</v>
      </c>
      <c r="G18" s="116">
        <v>0</v>
      </c>
      <c r="H18" s="116">
        <v>0</v>
      </c>
      <c r="I18" s="116">
        <v>0</v>
      </c>
      <c r="J18" s="116">
        <v>0</v>
      </c>
      <c r="K18" s="116">
        <v>12563</v>
      </c>
    </row>
    <row r="19" spans="1:11" s="23" customFormat="1" ht="13.5" customHeight="1" x14ac:dyDescent="0.15">
      <c r="A19" s="197" t="s">
        <v>25</v>
      </c>
      <c r="B19" s="373">
        <f t="shared" si="0"/>
        <v>14</v>
      </c>
      <c r="C19" s="116">
        <v>3</v>
      </c>
      <c r="D19" s="116">
        <v>6</v>
      </c>
      <c r="E19" s="116">
        <v>4</v>
      </c>
      <c r="F19" s="116">
        <v>0</v>
      </c>
      <c r="G19" s="116">
        <v>0</v>
      </c>
      <c r="H19" s="116">
        <v>1</v>
      </c>
      <c r="I19" s="116">
        <v>0</v>
      </c>
      <c r="J19" s="116">
        <v>0</v>
      </c>
      <c r="K19" s="116">
        <v>9106</v>
      </c>
    </row>
    <row r="20" spans="1:11" s="23" customFormat="1" ht="13.5" customHeight="1" x14ac:dyDescent="0.15">
      <c r="A20" s="197" t="s">
        <v>24</v>
      </c>
      <c r="B20" s="373">
        <f t="shared" si="0"/>
        <v>4</v>
      </c>
      <c r="C20" s="116">
        <v>3</v>
      </c>
      <c r="D20" s="116">
        <v>0</v>
      </c>
      <c r="E20" s="116">
        <v>0</v>
      </c>
      <c r="F20" s="116">
        <v>1</v>
      </c>
      <c r="G20" s="116">
        <v>0</v>
      </c>
      <c r="H20" s="116">
        <v>0</v>
      </c>
      <c r="I20" s="116">
        <v>0</v>
      </c>
      <c r="J20" s="116">
        <v>0</v>
      </c>
      <c r="K20" s="116">
        <v>1879</v>
      </c>
    </row>
    <row r="21" spans="1:11" s="23" customFormat="1" ht="13.5" customHeight="1" x14ac:dyDescent="0.15">
      <c r="A21" s="197" t="s">
        <v>23</v>
      </c>
      <c r="B21" s="373">
        <f t="shared" si="0"/>
        <v>0</v>
      </c>
      <c r="C21" s="116">
        <v>0</v>
      </c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</row>
    <row r="22" spans="1:11" s="23" customFormat="1" ht="13.5" customHeight="1" x14ac:dyDescent="0.15">
      <c r="A22" s="197" t="s">
        <v>22</v>
      </c>
      <c r="B22" s="373">
        <f t="shared" si="0"/>
        <v>39</v>
      </c>
      <c r="C22" s="116">
        <v>20</v>
      </c>
      <c r="D22" s="116">
        <v>6</v>
      </c>
      <c r="E22" s="116">
        <v>9</v>
      </c>
      <c r="F22" s="116">
        <v>1</v>
      </c>
      <c r="G22" s="116">
        <v>1</v>
      </c>
      <c r="H22" s="116">
        <v>1</v>
      </c>
      <c r="I22" s="116">
        <v>1</v>
      </c>
      <c r="J22" s="116">
        <v>0</v>
      </c>
      <c r="K22" s="116">
        <v>30527</v>
      </c>
    </row>
    <row r="23" spans="1:11" s="23" customFormat="1" ht="13.5" customHeight="1" x14ac:dyDescent="0.15">
      <c r="A23" s="197" t="s">
        <v>21</v>
      </c>
      <c r="B23" s="373">
        <f t="shared" si="0"/>
        <v>18</v>
      </c>
      <c r="C23" s="116">
        <v>13</v>
      </c>
      <c r="D23" s="116">
        <v>1</v>
      </c>
      <c r="E23" s="116">
        <v>2</v>
      </c>
      <c r="F23" s="116">
        <v>0</v>
      </c>
      <c r="G23" s="116">
        <v>1</v>
      </c>
      <c r="H23" s="116">
        <v>0</v>
      </c>
      <c r="I23" s="116">
        <v>1</v>
      </c>
      <c r="J23" s="116">
        <v>0</v>
      </c>
      <c r="K23" s="116">
        <v>12505</v>
      </c>
    </row>
    <row r="24" spans="1:11" s="23" customFormat="1" ht="13.5" customHeight="1" x14ac:dyDescent="0.15">
      <c r="A24" s="197" t="s">
        <v>20</v>
      </c>
      <c r="B24" s="373">
        <f t="shared" si="0"/>
        <v>38</v>
      </c>
      <c r="C24" s="116">
        <v>26</v>
      </c>
      <c r="D24" s="116">
        <v>9</v>
      </c>
      <c r="E24" s="116">
        <v>2</v>
      </c>
      <c r="F24" s="116">
        <v>1</v>
      </c>
      <c r="G24" s="116">
        <v>0</v>
      </c>
      <c r="H24" s="116">
        <v>0</v>
      </c>
      <c r="I24" s="116">
        <v>0</v>
      </c>
      <c r="J24" s="116">
        <v>0</v>
      </c>
      <c r="K24" s="116">
        <v>9345</v>
      </c>
    </row>
    <row r="25" spans="1:11" s="23" customFormat="1" ht="13.5" customHeight="1" x14ac:dyDescent="0.15">
      <c r="A25" s="197" t="s">
        <v>19</v>
      </c>
      <c r="B25" s="373">
        <f t="shared" si="0"/>
        <v>34</v>
      </c>
      <c r="C25" s="116">
        <v>29</v>
      </c>
      <c r="D25" s="116">
        <v>4</v>
      </c>
      <c r="E25" s="116">
        <v>0</v>
      </c>
      <c r="F25" s="116">
        <v>1</v>
      </c>
      <c r="G25" s="116">
        <v>0</v>
      </c>
      <c r="H25" s="116">
        <v>0</v>
      </c>
      <c r="I25" s="116">
        <v>0</v>
      </c>
      <c r="J25" s="116">
        <v>0</v>
      </c>
      <c r="K25" s="116">
        <v>6812</v>
      </c>
    </row>
    <row r="26" spans="1:11" s="23" customFormat="1" ht="13.5" customHeight="1" x14ac:dyDescent="0.15">
      <c r="A26" s="197" t="s">
        <v>18</v>
      </c>
      <c r="B26" s="373">
        <f t="shared" si="0"/>
        <v>107</v>
      </c>
      <c r="C26" s="116">
        <v>76</v>
      </c>
      <c r="D26" s="116">
        <v>15</v>
      </c>
      <c r="E26" s="116">
        <v>13</v>
      </c>
      <c r="F26" s="116">
        <v>1</v>
      </c>
      <c r="G26" s="116">
        <v>1</v>
      </c>
      <c r="H26" s="116">
        <v>0</v>
      </c>
      <c r="I26" s="116">
        <v>1</v>
      </c>
      <c r="J26" s="116">
        <v>0</v>
      </c>
      <c r="K26" s="116">
        <v>33836</v>
      </c>
    </row>
    <row r="27" spans="1:11" s="23" customFormat="1" ht="13.5" customHeight="1" x14ac:dyDescent="0.15">
      <c r="A27" s="197" t="s">
        <v>17</v>
      </c>
      <c r="B27" s="373">
        <f t="shared" si="0"/>
        <v>118</v>
      </c>
      <c r="C27" s="116">
        <v>80</v>
      </c>
      <c r="D27" s="116">
        <v>18</v>
      </c>
      <c r="E27" s="116">
        <v>16</v>
      </c>
      <c r="F27" s="116">
        <v>3</v>
      </c>
      <c r="G27" s="116">
        <v>1</v>
      </c>
      <c r="H27" s="116">
        <v>0</v>
      </c>
      <c r="I27" s="116">
        <v>0</v>
      </c>
      <c r="J27" s="116">
        <v>0</v>
      </c>
      <c r="K27" s="116">
        <v>33127</v>
      </c>
    </row>
    <row r="28" spans="1:11" s="23" customFormat="1" ht="13.5" customHeight="1" x14ac:dyDescent="0.15">
      <c r="A28" s="197" t="s">
        <v>16</v>
      </c>
      <c r="B28" s="373">
        <f t="shared" si="0"/>
        <v>65</v>
      </c>
      <c r="C28" s="116">
        <v>53</v>
      </c>
      <c r="D28" s="116">
        <v>7</v>
      </c>
      <c r="E28" s="116">
        <v>3</v>
      </c>
      <c r="F28" s="116">
        <v>0</v>
      </c>
      <c r="G28" s="116">
        <v>0</v>
      </c>
      <c r="H28" s="116">
        <v>2</v>
      </c>
      <c r="I28" s="116">
        <v>0</v>
      </c>
      <c r="J28" s="116">
        <v>0</v>
      </c>
      <c r="K28" s="116">
        <v>18789</v>
      </c>
    </row>
    <row r="29" spans="1:11" s="23" customFormat="1" ht="13.5" customHeight="1" x14ac:dyDescent="0.15">
      <c r="A29" s="197" t="s">
        <v>15</v>
      </c>
      <c r="B29" s="373">
        <f t="shared" si="0"/>
        <v>65</v>
      </c>
      <c r="C29" s="116">
        <v>43</v>
      </c>
      <c r="D29" s="116">
        <v>14</v>
      </c>
      <c r="E29" s="116">
        <v>3</v>
      </c>
      <c r="F29" s="116">
        <v>3</v>
      </c>
      <c r="G29" s="116">
        <v>1</v>
      </c>
      <c r="H29" s="116">
        <v>1</v>
      </c>
      <c r="I29" s="116">
        <v>0</v>
      </c>
      <c r="J29" s="116">
        <v>0</v>
      </c>
      <c r="K29" s="116">
        <v>21651</v>
      </c>
    </row>
    <row r="30" spans="1:11" s="23" customFormat="1" ht="13.5" customHeight="1" x14ac:dyDescent="0.15">
      <c r="A30" s="197" t="s">
        <v>14</v>
      </c>
      <c r="B30" s="373">
        <f t="shared" si="0"/>
        <v>143</v>
      </c>
      <c r="C30" s="116">
        <v>71</v>
      </c>
      <c r="D30" s="116">
        <v>31</v>
      </c>
      <c r="E30" s="116">
        <v>25</v>
      </c>
      <c r="F30" s="116">
        <v>8</v>
      </c>
      <c r="G30" s="116">
        <v>5</v>
      </c>
      <c r="H30" s="116">
        <v>2</v>
      </c>
      <c r="I30" s="116">
        <v>1</v>
      </c>
      <c r="J30" s="116">
        <v>0</v>
      </c>
      <c r="K30" s="116">
        <v>73659</v>
      </c>
    </row>
    <row r="31" spans="1:11" s="23" customFormat="1" ht="13.5" customHeight="1" x14ac:dyDescent="0.15">
      <c r="A31" s="197" t="s">
        <v>13</v>
      </c>
      <c r="B31" s="373">
        <f t="shared" si="0"/>
        <v>165</v>
      </c>
      <c r="C31" s="116">
        <v>103</v>
      </c>
      <c r="D31" s="116">
        <v>22</v>
      </c>
      <c r="E31" s="116">
        <v>24</v>
      </c>
      <c r="F31" s="116">
        <v>11</v>
      </c>
      <c r="G31" s="116">
        <v>2</v>
      </c>
      <c r="H31" s="116">
        <v>2</v>
      </c>
      <c r="I31" s="116">
        <v>1</v>
      </c>
      <c r="J31" s="116">
        <v>0</v>
      </c>
      <c r="K31" s="116">
        <v>72968</v>
      </c>
    </row>
    <row r="32" spans="1:11" s="23" customFormat="1" ht="13.5" customHeight="1" x14ac:dyDescent="0.15">
      <c r="A32" s="197" t="s">
        <v>12</v>
      </c>
      <c r="B32" s="373">
        <f t="shared" si="0"/>
        <v>64</v>
      </c>
      <c r="C32" s="116">
        <v>26</v>
      </c>
      <c r="D32" s="116">
        <v>19</v>
      </c>
      <c r="E32" s="116">
        <v>12</v>
      </c>
      <c r="F32" s="116">
        <v>7</v>
      </c>
      <c r="G32" s="116">
        <v>0</v>
      </c>
      <c r="H32" s="116">
        <v>0</v>
      </c>
      <c r="I32" s="116">
        <v>0</v>
      </c>
      <c r="J32" s="116">
        <v>0</v>
      </c>
      <c r="K32" s="116">
        <v>29132</v>
      </c>
    </row>
    <row r="33" spans="1:11" s="106" customFormat="1" ht="12" x14ac:dyDescent="0.15">
      <c r="A33" s="171"/>
      <c r="B33" s="109"/>
      <c r="C33" s="109"/>
      <c r="D33" s="109"/>
      <c r="E33" s="109"/>
      <c r="F33" s="109"/>
      <c r="G33" s="109"/>
      <c r="H33" s="109"/>
      <c r="I33" s="109"/>
      <c r="J33" s="109"/>
      <c r="K33" s="109"/>
    </row>
    <row r="34" spans="1:11" s="106" customFormat="1" ht="12" x14ac:dyDescent="0.15">
      <c r="A34" s="106" t="s">
        <v>319</v>
      </c>
    </row>
    <row r="35" spans="1:11" x14ac:dyDescent="0.15">
      <c r="A35" s="106"/>
    </row>
  </sheetData>
  <mergeCells count="12">
    <mergeCell ref="A3:A5"/>
    <mergeCell ref="K3:K5"/>
    <mergeCell ref="J4:J5"/>
    <mergeCell ref="D4:D5"/>
    <mergeCell ref="E4:E5"/>
    <mergeCell ref="B3:J3"/>
    <mergeCell ref="F4:F5"/>
    <mergeCell ref="G4:G5"/>
    <mergeCell ref="H4:H5"/>
    <mergeCell ref="I4:I5"/>
    <mergeCell ref="B4:B5"/>
    <mergeCell ref="C4:C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0"/>
  <sheetViews>
    <sheetView zoomScaleNormal="100" workbookViewId="0">
      <pane xSplit="1" ySplit="5" topLeftCell="B6" activePane="bottomRight" state="frozen"/>
      <selection pane="topRight"/>
      <selection pane="bottomLeft"/>
      <selection pane="bottomRight" activeCell="I4" sqref="I4:I6"/>
    </sheetView>
  </sheetViews>
  <sheetFormatPr defaultRowHeight="12" x14ac:dyDescent="0.4"/>
  <cols>
    <col min="1" max="1" width="9.125" style="2" customWidth="1"/>
    <col min="2" max="2" width="9.625" style="1" customWidth="1"/>
    <col min="3" max="3" width="6.5" style="1" customWidth="1"/>
    <col min="4" max="5" width="6.5" style="1" bestFit="1" customWidth="1"/>
    <col min="6" max="6" width="7.625" style="1" customWidth="1"/>
    <col min="7" max="7" width="8" style="1" customWidth="1"/>
    <col min="8" max="14" width="7.625" style="1" customWidth="1"/>
    <col min="15" max="15" width="7.375" style="1" bestFit="1" customWidth="1"/>
    <col min="16" max="16" width="7.625" style="1" customWidth="1"/>
    <col min="17" max="17" width="8" style="1" customWidth="1"/>
    <col min="18" max="18" width="5.625" style="1" bestFit="1" customWidth="1"/>
    <col min="19" max="19" width="9.125" style="2" customWidth="1"/>
    <col min="20" max="16384" width="9" style="1"/>
  </cols>
  <sheetData>
    <row r="1" spans="1:19" ht="24" customHeight="1" x14ac:dyDescent="0.4">
      <c r="A1" s="175" t="s">
        <v>336</v>
      </c>
    </row>
    <row r="2" spans="1:19" x14ac:dyDescent="0.4">
      <c r="C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</row>
    <row r="3" spans="1:19" s="2" customFormat="1" ht="15" customHeight="1" x14ac:dyDescent="0.4">
      <c r="A3" s="201" t="s">
        <v>51</v>
      </c>
      <c r="B3" s="287" t="s">
        <v>50</v>
      </c>
      <c r="C3" s="288"/>
      <c r="D3" s="289"/>
      <c r="E3" s="198" t="s">
        <v>337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199"/>
      <c r="S3" s="198" t="s">
        <v>49</v>
      </c>
    </row>
    <row r="4" spans="1:19" s="2" customFormat="1" ht="15" customHeight="1" x14ac:dyDescent="0.4">
      <c r="A4" s="201"/>
      <c r="B4" s="290"/>
      <c r="C4" s="291" t="s">
        <v>338</v>
      </c>
      <c r="D4" s="292" t="s">
        <v>339</v>
      </c>
      <c r="E4" s="202" t="s">
        <v>34</v>
      </c>
      <c r="F4" s="277" t="s">
        <v>48</v>
      </c>
      <c r="G4" s="293" t="s">
        <v>47</v>
      </c>
      <c r="H4" s="293" t="s">
        <v>46</v>
      </c>
      <c r="I4" s="293" t="s">
        <v>45</v>
      </c>
      <c r="J4" s="293" t="s">
        <v>44</v>
      </c>
      <c r="K4" s="293" t="s">
        <v>43</v>
      </c>
      <c r="L4" s="293" t="s">
        <v>42</v>
      </c>
      <c r="M4" s="293" t="s">
        <v>41</v>
      </c>
      <c r="N4" s="293" t="s">
        <v>40</v>
      </c>
      <c r="O4" s="293" t="s">
        <v>39</v>
      </c>
      <c r="P4" s="293" t="s">
        <v>38</v>
      </c>
      <c r="Q4" s="293" t="s">
        <v>37</v>
      </c>
      <c r="R4" s="277" t="s">
        <v>36</v>
      </c>
      <c r="S4" s="198"/>
    </row>
    <row r="5" spans="1:19" s="2" customFormat="1" ht="15" customHeight="1" x14ac:dyDescent="0.4">
      <c r="A5" s="201"/>
      <c r="B5" s="294"/>
      <c r="C5" s="294"/>
      <c r="D5" s="295"/>
      <c r="E5" s="203"/>
      <c r="F5" s="280"/>
      <c r="G5" s="296"/>
      <c r="H5" s="296"/>
      <c r="I5" s="296"/>
      <c r="J5" s="200"/>
      <c r="K5" s="296"/>
      <c r="L5" s="296"/>
      <c r="M5" s="296"/>
      <c r="N5" s="296"/>
      <c r="O5" s="296"/>
      <c r="P5" s="296"/>
      <c r="Q5" s="296"/>
      <c r="R5" s="280"/>
      <c r="S5" s="198"/>
    </row>
    <row r="6" spans="1:19" ht="15" customHeight="1" x14ac:dyDescent="0.4">
      <c r="A6" s="297"/>
      <c r="B6" s="14"/>
      <c r="C6" s="14"/>
      <c r="D6" s="14"/>
      <c r="E6" s="298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3"/>
      <c r="S6" s="8"/>
    </row>
    <row r="7" spans="1:19" ht="15" customHeight="1" x14ac:dyDescent="0.15">
      <c r="A7" s="11" t="s">
        <v>340</v>
      </c>
      <c r="B7" s="10">
        <f>SUM(B8:B28)</f>
        <v>3232</v>
      </c>
      <c r="C7" s="10">
        <f t="shared" ref="C7:D7" si="0">SUM(C8:C28)</f>
        <v>1737</v>
      </c>
      <c r="D7" s="10">
        <f t="shared" si="0"/>
        <v>1495</v>
      </c>
      <c r="E7" s="173">
        <v>1812</v>
      </c>
      <c r="F7" s="10">
        <v>112</v>
      </c>
      <c r="G7" s="10">
        <v>287</v>
      </c>
      <c r="H7" s="10">
        <v>517</v>
      </c>
      <c r="I7" s="10">
        <v>342</v>
      </c>
      <c r="J7" s="10">
        <v>155</v>
      </c>
      <c r="K7" s="10">
        <v>140</v>
      </c>
      <c r="L7" s="10">
        <v>123</v>
      </c>
      <c r="M7" s="10">
        <v>76</v>
      </c>
      <c r="N7" s="10">
        <v>34</v>
      </c>
      <c r="O7" s="10">
        <v>9</v>
      </c>
      <c r="P7" s="10">
        <v>10</v>
      </c>
      <c r="Q7" s="10">
        <v>5</v>
      </c>
      <c r="R7" s="9">
        <v>2</v>
      </c>
      <c r="S7" s="8" t="s">
        <v>340</v>
      </c>
    </row>
    <row r="8" spans="1:19" ht="24.75" customHeight="1" x14ac:dyDescent="0.15">
      <c r="A8" s="12" t="s">
        <v>32</v>
      </c>
      <c r="B8" s="10">
        <v>185</v>
      </c>
      <c r="C8" s="299">
        <v>117</v>
      </c>
      <c r="D8" s="303">
        <v>68</v>
      </c>
      <c r="E8" s="300">
        <v>124</v>
      </c>
      <c r="F8" s="299">
        <v>6</v>
      </c>
      <c r="G8" s="299">
        <v>16</v>
      </c>
      <c r="H8" s="299">
        <v>26</v>
      </c>
      <c r="I8" s="299">
        <v>20</v>
      </c>
      <c r="J8" s="299">
        <v>7</v>
      </c>
      <c r="K8" s="299">
        <v>17</v>
      </c>
      <c r="L8" s="299">
        <v>17</v>
      </c>
      <c r="M8" s="299">
        <v>11</v>
      </c>
      <c r="N8" s="299">
        <v>2</v>
      </c>
      <c r="O8" s="299">
        <v>1</v>
      </c>
      <c r="P8" s="299">
        <v>1</v>
      </c>
      <c r="Q8" s="299">
        <v>0</v>
      </c>
      <c r="R8" s="301">
        <v>0</v>
      </c>
      <c r="S8" s="8" t="s">
        <v>32</v>
      </c>
    </row>
    <row r="9" spans="1:19" ht="15" customHeight="1" x14ac:dyDescent="0.15">
      <c r="A9" s="11" t="s">
        <v>31</v>
      </c>
      <c r="B9" s="10">
        <v>84</v>
      </c>
      <c r="C9" s="299">
        <v>20</v>
      </c>
      <c r="D9" s="303">
        <v>64</v>
      </c>
      <c r="E9" s="300">
        <v>20</v>
      </c>
      <c r="F9" s="299">
        <v>1</v>
      </c>
      <c r="G9" s="299">
        <v>2</v>
      </c>
      <c r="H9" s="299">
        <v>5</v>
      </c>
      <c r="I9" s="299">
        <v>3</v>
      </c>
      <c r="J9" s="299">
        <v>2</v>
      </c>
      <c r="K9" s="299">
        <v>1</v>
      </c>
      <c r="L9" s="299">
        <v>3</v>
      </c>
      <c r="M9" s="299">
        <v>1</v>
      </c>
      <c r="N9" s="299">
        <v>1</v>
      </c>
      <c r="O9" s="299">
        <v>0</v>
      </c>
      <c r="P9" s="299">
        <v>1</v>
      </c>
      <c r="Q9" s="299">
        <v>0</v>
      </c>
      <c r="R9" s="301">
        <v>0</v>
      </c>
      <c r="S9" s="8" t="s">
        <v>31</v>
      </c>
    </row>
    <row r="10" spans="1:19" ht="15" customHeight="1" x14ac:dyDescent="0.15">
      <c r="A10" s="11" t="s">
        <v>30</v>
      </c>
      <c r="B10" s="10">
        <v>103</v>
      </c>
      <c r="C10" s="299">
        <v>64</v>
      </c>
      <c r="D10" s="303">
        <v>39</v>
      </c>
      <c r="E10" s="300">
        <v>67</v>
      </c>
      <c r="F10" s="299">
        <v>6</v>
      </c>
      <c r="G10" s="299">
        <v>11</v>
      </c>
      <c r="H10" s="299">
        <v>24</v>
      </c>
      <c r="I10" s="299">
        <v>10</v>
      </c>
      <c r="J10" s="299">
        <v>5</v>
      </c>
      <c r="K10" s="299">
        <v>1</v>
      </c>
      <c r="L10" s="299">
        <v>4</v>
      </c>
      <c r="M10" s="299">
        <v>5</v>
      </c>
      <c r="N10" s="299">
        <v>0</v>
      </c>
      <c r="O10" s="299">
        <v>1</v>
      </c>
      <c r="P10" s="299">
        <v>0</v>
      </c>
      <c r="Q10" s="299">
        <v>0</v>
      </c>
      <c r="R10" s="301">
        <v>0</v>
      </c>
      <c r="S10" s="8" t="s">
        <v>30</v>
      </c>
    </row>
    <row r="11" spans="1:19" ht="15" customHeight="1" x14ac:dyDescent="0.15">
      <c r="A11" s="11" t="s">
        <v>29</v>
      </c>
      <c r="B11" s="10">
        <v>80</v>
      </c>
      <c r="C11" s="299">
        <v>54</v>
      </c>
      <c r="D11" s="303">
        <v>26</v>
      </c>
      <c r="E11" s="300">
        <v>58</v>
      </c>
      <c r="F11" s="299">
        <v>6</v>
      </c>
      <c r="G11" s="299">
        <v>7</v>
      </c>
      <c r="H11" s="299">
        <v>16</v>
      </c>
      <c r="I11" s="299">
        <v>13</v>
      </c>
      <c r="J11" s="299">
        <v>5</v>
      </c>
      <c r="K11" s="299">
        <v>7</v>
      </c>
      <c r="L11" s="299">
        <v>3</v>
      </c>
      <c r="M11" s="299">
        <v>0</v>
      </c>
      <c r="N11" s="299">
        <v>0</v>
      </c>
      <c r="O11" s="299">
        <v>0</v>
      </c>
      <c r="P11" s="299">
        <v>1</v>
      </c>
      <c r="Q11" s="299">
        <v>0</v>
      </c>
      <c r="R11" s="301">
        <v>0</v>
      </c>
      <c r="S11" s="8" t="s">
        <v>29</v>
      </c>
    </row>
    <row r="12" spans="1:19" ht="15" customHeight="1" x14ac:dyDescent="0.15">
      <c r="A12" s="11" t="s">
        <v>28</v>
      </c>
      <c r="B12" s="10">
        <v>84</v>
      </c>
      <c r="C12" s="299">
        <v>43</v>
      </c>
      <c r="D12" s="303">
        <v>41</v>
      </c>
      <c r="E12" s="300">
        <v>45</v>
      </c>
      <c r="F12" s="299">
        <v>3</v>
      </c>
      <c r="G12" s="299">
        <v>6</v>
      </c>
      <c r="H12" s="299">
        <v>11</v>
      </c>
      <c r="I12" s="299">
        <v>13</v>
      </c>
      <c r="J12" s="299">
        <v>5</v>
      </c>
      <c r="K12" s="299">
        <v>3</v>
      </c>
      <c r="L12" s="299">
        <v>1</v>
      </c>
      <c r="M12" s="299">
        <v>3</v>
      </c>
      <c r="N12" s="299">
        <v>0</v>
      </c>
      <c r="O12" s="299">
        <v>0</v>
      </c>
      <c r="P12" s="299">
        <v>0</v>
      </c>
      <c r="Q12" s="299">
        <v>0</v>
      </c>
      <c r="R12" s="301">
        <v>0</v>
      </c>
      <c r="S12" s="8" t="s">
        <v>28</v>
      </c>
    </row>
    <row r="13" spans="1:19" ht="15" customHeight="1" x14ac:dyDescent="0.15">
      <c r="A13" s="11" t="s">
        <v>27</v>
      </c>
      <c r="B13" s="10">
        <v>95</v>
      </c>
      <c r="C13" s="299">
        <v>58</v>
      </c>
      <c r="D13" s="303">
        <v>37</v>
      </c>
      <c r="E13" s="300">
        <v>59</v>
      </c>
      <c r="F13" s="299">
        <v>1</v>
      </c>
      <c r="G13" s="299">
        <v>6</v>
      </c>
      <c r="H13" s="299">
        <v>19</v>
      </c>
      <c r="I13" s="299">
        <v>9</v>
      </c>
      <c r="J13" s="299">
        <v>6</v>
      </c>
      <c r="K13" s="299">
        <v>5</v>
      </c>
      <c r="L13" s="299">
        <v>3</v>
      </c>
      <c r="M13" s="299">
        <v>4</v>
      </c>
      <c r="N13" s="299">
        <v>3</v>
      </c>
      <c r="O13" s="299">
        <v>1</v>
      </c>
      <c r="P13" s="299">
        <v>2</v>
      </c>
      <c r="Q13" s="299">
        <v>0</v>
      </c>
      <c r="R13" s="301">
        <v>0</v>
      </c>
      <c r="S13" s="8" t="s">
        <v>27</v>
      </c>
    </row>
    <row r="14" spans="1:19" ht="15" customHeight="1" x14ac:dyDescent="0.15">
      <c r="A14" s="11" t="s">
        <v>26</v>
      </c>
      <c r="B14" s="10">
        <v>214</v>
      </c>
      <c r="C14" s="299">
        <v>133</v>
      </c>
      <c r="D14" s="303">
        <v>81</v>
      </c>
      <c r="E14" s="300">
        <v>138</v>
      </c>
      <c r="F14" s="299">
        <v>12</v>
      </c>
      <c r="G14" s="299">
        <v>30</v>
      </c>
      <c r="H14" s="299">
        <v>31</v>
      </c>
      <c r="I14" s="299">
        <v>28</v>
      </c>
      <c r="J14" s="299">
        <v>11</v>
      </c>
      <c r="K14" s="299">
        <v>11</v>
      </c>
      <c r="L14" s="299">
        <v>10</v>
      </c>
      <c r="M14" s="299">
        <v>4</v>
      </c>
      <c r="N14" s="299">
        <v>1</v>
      </c>
      <c r="O14" s="299">
        <v>0</v>
      </c>
      <c r="P14" s="299">
        <v>0</v>
      </c>
      <c r="Q14" s="299">
        <v>0</v>
      </c>
      <c r="R14" s="301">
        <v>0</v>
      </c>
      <c r="S14" s="8" t="s">
        <v>26</v>
      </c>
    </row>
    <row r="15" spans="1:19" ht="15" customHeight="1" x14ac:dyDescent="0.15">
      <c r="A15" s="11" t="s">
        <v>25</v>
      </c>
      <c r="B15" s="10">
        <v>118</v>
      </c>
      <c r="C15" s="299">
        <v>84</v>
      </c>
      <c r="D15" s="303">
        <v>34</v>
      </c>
      <c r="E15" s="300">
        <v>85</v>
      </c>
      <c r="F15" s="299">
        <v>10</v>
      </c>
      <c r="G15" s="299">
        <v>12</v>
      </c>
      <c r="H15" s="299">
        <v>29</v>
      </c>
      <c r="I15" s="299">
        <v>17</v>
      </c>
      <c r="J15" s="299">
        <v>5</v>
      </c>
      <c r="K15" s="299">
        <v>5</v>
      </c>
      <c r="L15" s="299">
        <v>3</v>
      </c>
      <c r="M15" s="299">
        <v>3</v>
      </c>
      <c r="N15" s="299">
        <v>1</v>
      </c>
      <c r="O15" s="299">
        <v>0</v>
      </c>
      <c r="P15" s="299">
        <v>0</v>
      </c>
      <c r="Q15" s="299">
        <v>0</v>
      </c>
      <c r="R15" s="301">
        <v>0</v>
      </c>
      <c r="S15" s="8" t="s">
        <v>25</v>
      </c>
    </row>
    <row r="16" spans="1:19" ht="15" customHeight="1" x14ac:dyDescent="0.15">
      <c r="A16" s="11" t="s">
        <v>24</v>
      </c>
      <c r="B16" s="10">
        <v>258</v>
      </c>
      <c r="C16" s="299">
        <v>144</v>
      </c>
      <c r="D16" s="303">
        <v>114</v>
      </c>
      <c r="E16" s="300">
        <v>153</v>
      </c>
      <c r="F16" s="299">
        <v>10</v>
      </c>
      <c r="G16" s="299">
        <v>11</v>
      </c>
      <c r="H16" s="299">
        <v>34</v>
      </c>
      <c r="I16" s="299">
        <v>31</v>
      </c>
      <c r="J16" s="299">
        <v>17</v>
      </c>
      <c r="K16" s="299">
        <v>14</v>
      </c>
      <c r="L16" s="299">
        <v>11</v>
      </c>
      <c r="M16" s="299">
        <v>10</v>
      </c>
      <c r="N16" s="299">
        <v>11</v>
      </c>
      <c r="O16" s="299">
        <v>1</v>
      </c>
      <c r="P16" s="299">
        <v>1</v>
      </c>
      <c r="Q16" s="299">
        <v>2</v>
      </c>
      <c r="R16" s="301">
        <v>0</v>
      </c>
      <c r="S16" s="8" t="s">
        <v>24</v>
      </c>
    </row>
    <row r="17" spans="1:19" ht="15" customHeight="1" x14ac:dyDescent="0.15">
      <c r="A17" s="11" t="s">
        <v>23</v>
      </c>
      <c r="B17" s="10">
        <v>164</v>
      </c>
      <c r="C17" s="299">
        <v>120</v>
      </c>
      <c r="D17" s="303">
        <v>44</v>
      </c>
      <c r="E17" s="300">
        <v>124</v>
      </c>
      <c r="F17" s="299">
        <v>7</v>
      </c>
      <c r="G17" s="299">
        <v>12</v>
      </c>
      <c r="H17" s="299">
        <v>33</v>
      </c>
      <c r="I17" s="299">
        <v>22</v>
      </c>
      <c r="J17" s="299">
        <v>18</v>
      </c>
      <c r="K17" s="299">
        <v>12</v>
      </c>
      <c r="L17" s="299">
        <v>10</v>
      </c>
      <c r="M17" s="299">
        <v>6</v>
      </c>
      <c r="N17" s="299">
        <v>3</v>
      </c>
      <c r="O17" s="299">
        <v>0</v>
      </c>
      <c r="P17" s="299">
        <v>1</v>
      </c>
      <c r="Q17" s="299">
        <v>0</v>
      </c>
      <c r="R17" s="301">
        <v>0</v>
      </c>
      <c r="S17" s="8" t="s">
        <v>23</v>
      </c>
    </row>
    <row r="18" spans="1:19" ht="15" customHeight="1" x14ac:dyDescent="0.15">
      <c r="A18" s="11" t="s">
        <v>22</v>
      </c>
      <c r="B18" s="10">
        <v>206</v>
      </c>
      <c r="C18" s="299">
        <v>143</v>
      </c>
      <c r="D18" s="303">
        <v>63</v>
      </c>
      <c r="E18" s="300">
        <v>150</v>
      </c>
      <c r="F18" s="299">
        <v>5</v>
      </c>
      <c r="G18" s="299">
        <v>19</v>
      </c>
      <c r="H18" s="299">
        <v>27</v>
      </c>
      <c r="I18" s="299">
        <v>35</v>
      </c>
      <c r="J18" s="299">
        <v>21</v>
      </c>
      <c r="K18" s="299">
        <v>14</v>
      </c>
      <c r="L18" s="299">
        <v>16</v>
      </c>
      <c r="M18" s="299">
        <v>3</v>
      </c>
      <c r="N18" s="299">
        <v>4</v>
      </c>
      <c r="O18" s="299">
        <v>3</v>
      </c>
      <c r="P18" s="299">
        <v>1</v>
      </c>
      <c r="Q18" s="299">
        <v>1</v>
      </c>
      <c r="R18" s="301">
        <v>1</v>
      </c>
      <c r="S18" s="8" t="s">
        <v>22</v>
      </c>
    </row>
    <row r="19" spans="1:19" ht="15" customHeight="1" x14ac:dyDescent="0.15">
      <c r="A19" s="11" t="s">
        <v>21</v>
      </c>
      <c r="B19" s="10">
        <v>224</v>
      </c>
      <c r="C19" s="299">
        <v>153</v>
      </c>
      <c r="D19" s="303">
        <v>71</v>
      </c>
      <c r="E19" s="300">
        <v>160</v>
      </c>
      <c r="F19" s="299">
        <v>11</v>
      </c>
      <c r="G19" s="299">
        <v>24</v>
      </c>
      <c r="H19" s="299">
        <v>54</v>
      </c>
      <c r="I19" s="299">
        <v>28</v>
      </c>
      <c r="J19" s="299">
        <v>10</v>
      </c>
      <c r="K19" s="299">
        <v>12</v>
      </c>
      <c r="L19" s="299">
        <v>13</v>
      </c>
      <c r="M19" s="299">
        <v>8</v>
      </c>
      <c r="N19" s="299">
        <v>0</v>
      </c>
      <c r="O19" s="299">
        <v>0</v>
      </c>
      <c r="P19" s="299">
        <v>0</v>
      </c>
      <c r="Q19" s="299">
        <v>0</v>
      </c>
      <c r="R19" s="301">
        <v>0</v>
      </c>
      <c r="S19" s="8" t="s">
        <v>21</v>
      </c>
    </row>
    <row r="20" spans="1:19" ht="15" customHeight="1" x14ac:dyDescent="0.15">
      <c r="A20" s="11" t="s">
        <v>20</v>
      </c>
      <c r="B20" s="10">
        <v>119</v>
      </c>
      <c r="C20" s="299">
        <v>61</v>
      </c>
      <c r="D20" s="303">
        <v>58</v>
      </c>
      <c r="E20" s="300">
        <v>64</v>
      </c>
      <c r="F20" s="299">
        <v>2</v>
      </c>
      <c r="G20" s="299">
        <v>9</v>
      </c>
      <c r="H20" s="299">
        <v>23</v>
      </c>
      <c r="I20" s="299">
        <v>12</v>
      </c>
      <c r="J20" s="299">
        <v>5</v>
      </c>
      <c r="K20" s="299">
        <v>3</v>
      </c>
      <c r="L20" s="299">
        <v>5</v>
      </c>
      <c r="M20" s="299">
        <v>3</v>
      </c>
      <c r="N20" s="299">
        <v>0</v>
      </c>
      <c r="O20" s="299">
        <v>0</v>
      </c>
      <c r="P20" s="299">
        <v>1</v>
      </c>
      <c r="Q20" s="299">
        <v>1</v>
      </c>
      <c r="R20" s="301">
        <v>0</v>
      </c>
      <c r="S20" s="8" t="s">
        <v>20</v>
      </c>
    </row>
    <row r="21" spans="1:19" ht="15" customHeight="1" x14ac:dyDescent="0.15">
      <c r="A21" s="11" t="s">
        <v>19</v>
      </c>
      <c r="B21" s="10">
        <v>147</v>
      </c>
      <c r="C21" s="299">
        <v>75</v>
      </c>
      <c r="D21" s="303">
        <v>72</v>
      </c>
      <c r="E21" s="300">
        <v>77</v>
      </c>
      <c r="F21" s="299">
        <v>5</v>
      </c>
      <c r="G21" s="299">
        <v>16</v>
      </c>
      <c r="H21" s="299">
        <v>20</v>
      </c>
      <c r="I21" s="299">
        <v>12</v>
      </c>
      <c r="J21" s="299">
        <v>7</v>
      </c>
      <c r="K21" s="299">
        <v>8</v>
      </c>
      <c r="L21" s="299">
        <v>4</v>
      </c>
      <c r="M21" s="299">
        <v>2</v>
      </c>
      <c r="N21" s="299">
        <v>1</v>
      </c>
      <c r="O21" s="299">
        <v>1</v>
      </c>
      <c r="P21" s="299">
        <v>0</v>
      </c>
      <c r="Q21" s="299">
        <v>0</v>
      </c>
      <c r="R21" s="301">
        <v>1</v>
      </c>
      <c r="S21" s="8" t="s">
        <v>19</v>
      </c>
    </row>
    <row r="22" spans="1:19" ht="15" customHeight="1" x14ac:dyDescent="0.15">
      <c r="A22" s="11" t="s">
        <v>18</v>
      </c>
      <c r="B22" s="10">
        <v>192</v>
      </c>
      <c r="C22" s="299">
        <v>62</v>
      </c>
      <c r="D22" s="303">
        <v>130</v>
      </c>
      <c r="E22" s="300">
        <v>65</v>
      </c>
      <c r="F22" s="299">
        <v>3</v>
      </c>
      <c r="G22" s="299">
        <v>15</v>
      </c>
      <c r="H22" s="299">
        <v>22</v>
      </c>
      <c r="I22" s="299">
        <v>15</v>
      </c>
      <c r="J22" s="299">
        <v>3</v>
      </c>
      <c r="K22" s="299">
        <v>4</v>
      </c>
      <c r="L22" s="299">
        <v>3</v>
      </c>
      <c r="M22" s="299">
        <v>0</v>
      </c>
      <c r="N22" s="299">
        <v>0</v>
      </c>
      <c r="O22" s="299">
        <v>0</v>
      </c>
      <c r="P22" s="299">
        <v>0</v>
      </c>
      <c r="Q22" s="299">
        <v>0</v>
      </c>
      <c r="R22" s="301">
        <v>0</v>
      </c>
      <c r="S22" s="8" t="s">
        <v>18</v>
      </c>
    </row>
    <row r="23" spans="1:19" ht="15" customHeight="1" x14ac:dyDescent="0.15">
      <c r="A23" s="11" t="s">
        <v>17</v>
      </c>
      <c r="B23" s="10">
        <v>254</v>
      </c>
      <c r="C23" s="299">
        <v>89</v>
      </c>
      <c r="D23" s="303">
        <v>165</v>
      </c>
      <c r="E23" s="300">
        <v>92</v>
      </c>
      <c r="F23" s="299">
        <v>5</v>
      </c>
      <c r="G23" s="299">
        <v>23</v>
      </c>
      <c r="H23" s="299">
        <v>39</v>
      </c>
      <c r="I23" s="299">
        <v>11</v>
      </c>
      <c r="J23" s="299">
        <v>2</v>
      </c>
      <c r="K23" s="299">
        <v>5</v>
      </c>
      <c r="L23" s="299">
        <v>3</v>
      </c>
      <c r="M23" s="299">
        <v>3</v>
      </c>
      <c r="N23" s="299">
        <v>1</v>
      </c>
      <c r="O23" s="299">
        <v>0</v>
      </c>
      <c r="P23" s="299">
        <v>0</v>
      </c>
      <c r="Q23" s="299">
        <v>0</v>
      </c>
      <c r="R23" s="301">
        <v>0</v>
      </c>
      <c r="S23" s="8" t="s">
        <v>17</v>
      </c>
    </row>
    <row r="24" spans="1:19" ht="15" customHeight="1" x14ac:dyDescent="0.15">
      <c r="A24" s="11" t="s">
        <v>16</v>
      </c>
      <c r="B24" s="10">
        <v>155</v>
      </c>
      <c r="C24" s="299">
        <v>79</v>
      </c>
      <c r="D24" s="303">
        <v>76</v>
      </c>
      <c r="E24" s="300">
        <v>83</v>
      </c>
      <c r="F24" s="299">
        <v>5</v>
      </c>
      <c r="G24" s="299">
        <v>15</v>
      </c>
      <c r="H24" s="299">
        <v>24</v>
      </c>
      <c r="I24" s="299">
        <v>12</v>
      </c>
      <c r="J24" s="299">
        <v>7</v>
      </c>
      <c r="K24" s="299">
        <v>8</v>
      </c>
      <c r="L24" s="299">
        <v>6</v>
      </c>
      <c r="M24" s="299">
        <v>3</v>
      </c>
      <c r="N24" s="299">
        <v>3</v>
      </c>
      <c r="O24" s="299">
        <v>0</v>
      </c>
      <c r="P24" s="299">
        <v>0</v>
      </c>
      <c r="Q24" s="299">
        <v>0</v>
      </c>
      <c r="R24" s="301">
        <v>0</v>
      </c>
      <c r="S24" s="8" t="s">
        <v>16</v>
      </c>
    </row>
    <row r="25" spans="1:19" ht="15" customHeight="1" x14ac:dyDescent="0.15">
      <c r="A25" s="11" t="s">
        <v>15</v>
      </c>
      <c r="B25" s="10">
        <v>192</v>
      </c>
      <c r="C25" s="299">
        <v>107</v>
      </c>
      <c r="D25" s="303">
        <v>85</v>
      </c>
      <c r="E25" s="300">
        <v>111</v>
      </c>
      <c r="F25" s="299">
        <v>10</v>
      </c>
      <c r="G25" s="299">
        <v>24</v>
      </c>
      <c r="H25" s="299">
        <v>31</v>
      </c>
      <c r="I25" s="299">
        <v>24</v>
      </c>
      <c r="J25" s="299">
        <v>7</v>
      </c>
      <c r="K25" s="299">
        <v>3</v>
      </c>
      <c r="L25" s="299">
        <v>5</v>
      </c>
      <c r="M25" s="299">
        <v>2</v>
      </c>
      <c r="N25" s="299">
        <v>3</v>
      </c>
      <c r="O25" s="299">
        <v>1</v>
      </c>
      <c r="P25" s="299">
        <v>1</v>
      </c>
      <c r="Q25" s="299">
        <v>0</v>
      </c>
      <c r="R25" s="301">
        <v>0</v>
      </c>
      <c r="S25" s="8" t="s">
        <v>15</v>
      </c>
    </row>
    <row r="26" spans="1:19" ht="15" customHeight="1" x14ac:dyDescent="0.15">
      <c r="A26" s="11" t="s">
        <v>14</v>
      </c>
      <c r="B26" s="10">
        <v>122</v>
      </c>
      <c r="C26" s="299">
        <v>19</v>
      </c>
      <c r="D26" s="303">
        <v>103</v>
      </c>
      <c r="E26" s="300">
        <v>20</v>
      </c>
      <c r="F26" s="299">
        <v>1</v>
      </c>
      <c r="G26" s="299">
        <v>8</v>
      </c>
      <c r="H26" s="299">
        <v>5</v>
      </c>
      <c r="I26" s="299">
        <v>3</v>
      </c>
      <c r="J26" s="299">
        <v>1</v>
      </c>
      <c r="K26" s="299">
        <v>0</v>
      </c>
      <c r="L26" s="299">
        <v>0</v>
      </c>
      <c r="M26" s="299">
        <v>2</v>
      </c>
      <c r="N26" s="299">
        <v>0</v>
      </c>
      <c r="O26" s="299">
        <v>0</v>
      </c>
      <c r="P26" s="299">
        <v>0</v>
      </c>
      <c r="Q26" s="299">
        <v>0</v>
      </c>
      <c r="R26" s="301">
        <v>0</v>
      </c>
      <c r="S26" s="8" t="s">
        <v>14</v>
      </c>
    </row>
    <row r="27" spans="1:19" ht="15" customHeight="1" x14ac:dyDescent="0.15">
      <c r="A27" s="11" t="s">
        <v>13</v>
      </c>
      <c r="B27" s="10">
        <v>177</v>
      </c>
      <c r="C27" s="299">
        <v>81</v>
      </c>
      <c r="D27" s="303">
        <v>96</v>
      </c>
      <c r="E27" s="300">
        <v>83</v>
      </c>
      <c r="F27" s="299">
        <v>1</v>
      </c>
      <c r="G27" s="299">
        <v>15</v>
      </c>
      <c r="H27" s="299">
        <v>34</v>
      </c>
      <c r="I27" s="299">
        <v>16</v>
      </c>
      <c r="J27" s="299">
        <v>7</v>
      </c>
      <c r="K27" s="299">
        <v>3</v>
      </c>
      <c r="L27" s="299">
        <v>3</v>
      </c>
      <c r="M27" s="299">
        <v>3</v>
      </c>
      <c r="N27" s="299">
        <v>0</v>
      </c>
      <c r="O27" s="299">
        <v>0</v>
      </c>
      <c r="P27" s="299">
        <v>0</v>
      </c>
      <c r="Q27" s="299">
        <v>1</v>
      </c>
      <c r="R27" s="301">
        <v>0</v>
      </c>
      <c r="S27" s="8" t="s">
        <v>13</v>
      </c>
    </row>
    <row r="28" spans="1:19" ht="15" customHeight="1" x14ac:dyDescent="0.15">
      <c r="A28" s="11" t="s">
        <v>12</v>
      </c>
      <c r="B28" s="10">
        <v>59</v>
      </c>
      <c r="C28" s="299">
        <v>31</v>
      </c>
      <c r="D28" s="303">
        <v>28</v>
      </c>
      <c r="E28" s="300">
        <v>34</v>
      </c>
      <c r="F28" s="299">
        <v>2</v>
      </c>
      <c r="G28" s="299">
        <v>6</v>
      </c>
      <c r="H28" s="299">
        <v>10</v>
      </c>
      <c r="I28" s="299">
        <v>8</v>
      </c>
      <c r="J28" s="299">
        <v>4</v>
      </c>
      <c r="K28" s="299">
        <v>4</v>
      </c>
      <c r="L28" s="299">
        <v>0</v>
      </c>
      <c r="M28" s="299">
        <v>0</v>
      </c>
      <c r="N28" s="299">
        <v>0</v>
      </c>
      <c r="O28" s="299">
        <v>0</v>
      </c>
      <c r="P28" s="299">
        <v>0</v>
      </c>
      <c r="Q28" s="299">
        <v>0</v>
      </c>
      <c r="R28" s="301">
        <v>0</v>
      </c>
      <c r="S28" s="8" t="s">
        <v>12</v>
      </c>
    </row>
    <row r="29" spans="1:19" ht="15" customHeight="1" x14ac:dyDescent="0.4">
      <c r="A29" s="7"/>
      <c r="B29" s="6"/>
      <c r="C29" s="6"/>
      <c r="D29" s="6"/>
      <c r="E29" s="302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5"/>
      <c r="S29" s="4"/>
    </row>
    <row r="30" spans="1:19" ht="15" customHeight="1" x14ac:dyDescent="0.4">
      <c r="A30" s="3" t="s">
        <v>11</v>
      </c>
      <c r="C30" s="14"/>
      <c r="D30" s="14"/>
    </row>
  </sheetData>
  <mergeCells count="20">
    <mergeCell ref="N4:N5"/>
    <mergeCell ref="O4:O5"/>
    <mergeCell ref="R4:R5"/>
    <mergeCell ref="Q4:Q5"/>
    <mergeCell ref="E3:R3"/>
    <mergeCell ref="S3:S5"/>
    <mergeCell ref="A3:A5"/>
    <mergeCell ref="G4:G5"/>
    <mergeCell ref="H4:H5"/>
    <mergeCell ref="I4:I5"/>
    <mergeCell ref="C4:C5"/>
    <mergeCell ref="J4:J5"/>
    <mergeCell ref="K4:K5"/>
    <mergeCell ref="L4:L5"/>
    <mergeCell ref="B3:B5"/>
    <mergeCell ref="P4:P5"/>
    <mergeCell ref="D4:D5"/>
    <mergeCell ref="E4:E5"/>
    <mergeCell ref="F4:F5"/>
    <mergeCell ref="M4:M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5"/>
  <sheetViews>
    <sheetView zoomScaleNormal="100" workbookViewId="0">
      <selection activeCell="J10" sqref="J10"/>
    </sheetView>
  </sheetViews>
  <sheetFormatPr defaultRowHeight="13.5" x14ac:dyDescent="0.4"/>
  <cols>
    <col min="1" max="1" width="13.125" style="15" customWidth="1"/>
    <col min="2" max="2" width="9.875" style="15" customWidth="1"/>
    <col min="3" max="9" width="8.125" style="15" customWidth="1"/>
    <col min="10" max="10" width="8.625" style="15" customWidth="1"/>
    <col min="11" max="16384" width="9" style="15"/>
  </cols>
  <sheetData>
    <row r="1" spans="1:10" ht="24" customHeight="1" x14ac:dyDescent="0.4">
      <c r="A1" s="25" t="s">
        <v>76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9" customHeight="1" x14ac:dyDescent="0.4"/>
    <row r="3" spans="1:10" x14ac:dyDescent="0.4">
      <c r="A3" s="33" t="s">
        <v>75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ht="6" customHeight="1" x14ac:dyDescent="0.4">
      <c r="A4" s="304"/>
      <c r="B4" s="17"/>
      <c r="C4" s="17"/>
      <c r="D4" s="17"/>
      <c r="E4" s="17"/>
      <c r="F4" s="17"/>
      <c r="G4" s="17"/>
      <c r="H4" s="17"/>
      <c r="I4" s="17"/>
      <c r="J4" s="17"/>
    </row>
    <row r="5" spans="1:10" x14ac:dyDescent="0.4">
      <c r="A5" s="204" t="s">
        <v>74</v>
      </c>
      <c r="B5" s="207" t="s">
        <v>73</v>
      </c>
      <c r="C5" s="210" t="s">
        <v>72</v>
      </c>
      <c r="D5" s="211"/>
      <c r="E5" s="211"/>
      <c r="F5" s="212"/>
      <c r="G5" s="210" t="s">
        <v>71</v>
      </c>
      <c r="H5" s="213"/>
      <c r="I5" s="213"/>
      <c r="J5" s="214"/>
    </row>
    <row r="6" spans="1:10" x14ac:dyDescent="0.4">
      <c r="A6" s="205"/>
      <c r="B6" s="208"/>
      <c r="C6" s="207" t="s">
        <v>34</v>
      </c>
      <c r="D6" s="184" t="s">
        <v>70</v>
      </c>
      <c r="E6" s="184" t="s">
        <v>69</v>
      </c>
      <c r="F6" s="184" t="s">
        <v>68</v>
      </c>
      <c r="G6" s="207" t="s">
        <v>34</v>
      </c>
      <c r="H6" s="184" t="s">
        <v>70</v>
      </c>
      <c r="I6" s="184" t="s">
        <v>69</v>
      </c>
      <c r="J6" s="187" t="s">
        <v>68</v>
      </c>
    </row>
    <row r="7" spans="1:10" x14ac:dyDescent="0.4">
      <c r="A7" s="206"/>
      <c r="B7" s="209"/>
      <c r="C7" s="215"/>
      <c r="D7" s="185" t="s">
        <v>67</v>
      </c>
      <c r="E7" s="185" t="s">
        <v>66</v>
      </c>
      <c r="F7" s="185" t="s">
        <v>65</v>
      </c>
      <c r="G7" s="215"/>
      <c r="H7" s="185" t="s">
        <v>67</v>
      </c>
      <c r="I7" s="185" t="s">
        <v>66</v>
      </c>
      <c r="J7" s="189" t="s">
        <v>65</v>
      </c>
    </row>
    <row r="8" spans="1:10" ht="13.5" customHeight="1" x14ac:dyDescent="0.4">
      <c r="B8" s="24"/>
    </row>
    <row r="9" spans="1:10" x14ac:dyDescent="0.4">
      <c r="A9" s="305" t="s">
        <v>64</v>
      </c>
      <c r="B9" s="22">
        <v>42574</v>
      </c>
      <c r="C9" s="21">
        <v>20384</v>
      </c>
      <c r="D9" s="21">
        <v>3583</v>
      </c>
      <c r="E9" s="21">
        <v>13975</v>
      </c>
      <c r="F9" s="21">
        <v>2826</v>
      </c>
      <c r="G9" s="21">
        <v>22190</v>
      </c>
      <c r="H9" s="21">
        <v>3610</v>
      </c>
      <c r="I9" s="21">
        <v>14479</v>
      </c>
      <c r="J9" s="21">
        <v>4101</v>
      </c>
    </row>
    <row r="10" spans="1:10" x14ac:dyDescent="0.4">
      <c r="A10" s="306" t="s">
        <v>63</v>
      </c>
      <c r="B10" s="22">
        <v>41099</v>
      </c>
      <c r="C10" s="21">
        <v>19727</v>
      </c>
      <c r="D10" s="21">
        <v>3544</v>
      </c>
      <c r="E10" s="21">
        <v>13395</v>
      </c>
      <c r="F10" s="21">
        <v>2788</v>
      </c>
      <c r="G10" s="21">
        <v>21372</v>
      </c>
      <c r="H10" s="21">
        <v>3539</v>
      </c>
      <c r="I10" s="21">
        <v>13774</v>
      </c>
      <c r="J10" s="21">
        <v>4059</v>
      </c>
    </row>
    <row r="11" spans="1:10" x14ac:dyDescent="0.4">
      <c r="A11" s="306" t="s">
        <v>62</v>
      </c>
      <c r="B11" s="22">
        <v>39810</v>
      </c>
      <c r="C11" s="21">
        <v>19089</v>
      </c>
      <c r="D11" s="21">
        <v>3468</v>
      </c>
      <c r="E11" s="21">
        <v>12765</v>
      </c>
      <c r="F11" s="21">
        <v>2856</v>
      </c>
      <c r="G11" s="21">
        <v>20721</v>
      </c>
      <c r="H11" s="21">
        <v>3483</v>
      </c>
      <c r="I11" s="21">
        <v>13198</v>
      </c>
      <c r="J11" s="21">
        <v>4040</v>
      </c>
    </row>
    <row r="12" spans="1:10" x14ac:dyDescent="0.4">
      <c r="A12" s="306" t="s">
        <v>61</v>
      </c>
      <c r="B12" s="22">
        <v>38716</v>
      </c>
      <c r="C12" s="21">
        <v>18619</v>
      </c>
      <c r="D12" s="21">
        <v>3432</v>
      </c>
      <c r="E12" s="21">
        <v>12311</v>
      </c>
      <c r="F12" s="21">
        <v>2876</v>
      </c>
      <c r="G12" s="21">
        <v>20097</v>
      </c>
      <c r="H12" s="21">
        <v>3420</v>
      </c>
      <c r="I12" s="21">
        <v>12551</v>
      </c>
      <c r="J12" s="21">
        <v>4126</v>
      </c>
    </row>
    <row r="13" spans="1:10" x14ac:dyDescent="0.4">
      <c r="A13" s="306" t="s">
        <v>60</v>
      </c>
      <c r="B13" s="22">
        <v>35876</v>
      </c>
      <c r="C13" s="21">
        <v>17240</v>
      </c>
      <c r="D13" s="21">
        <v>3236</v>
      </c>
      <c r="E13" s="21">
        <v>11017</v>
      </c>
      <c r="F13" s="21">
        <v>2987</v>
      </c>
      <c r="G13" s="21">
        <v>18636</v>
      </c>
      <c r="H13" s="21">
        <v>3158</v>
      </c>
      <c r="I13" s="21">
        <v>11285</v>
      </c>
      <c r="J13" s="21">
        <v>4193</v>
      </c>
    </row>
    <row r="14" spans="1:10" x14ac:dyDescent="0.4">
      <c r="A14" s="306" t="s">
        <v>59</v>
      </c>
      <c r="B14" s="22">
        <v>33962</v>
      </c>
      <c r="C14" s="21">
        <v>16335</v>
      </c>
      <c r="D14" s="21">
        <v>3032</v>
      </c>
      <c r="E14" s="21">
        <v>10210</v>
      </c>
      <c r="F14" s="21">
        <v>3093</v>
      </c>
      <c r="G14" s="21">
        <v>17627</v>
      </c>
      <c r="H14" s="21">
        <v>2988</v>
      </c>
      <c r="I14" s="21">
        <v>10398</v>
      </c>
      <c r="J14" s="21">
        <v>4241</v>
      </c>
    </row>
    <row r="15" spans="1:10" x14ac:dyDescent="0.4">
      <c r="A15" s="306" t="s">
        <v>58</v>
      </c>
      <c r="B15" s="22">
        <v>31136</v>
      </c>
      <c r="C15" s="21">
        <v>14998</v>
      </c>
      <c r="D15" s="21">
        <v>2575</v>
      </c>
      <c r="E15" s="21">
        <v>9172</v>
      </c>
      <c r="F15" s="21">
        <v>3251</v>
      </c>
      <c r="G15" s="21">
        <v>16138</v>
      </c>
      <c r="H15" s="21">
        <v>2554</v>
      </c>
      <c r="I15" s="21">
        <v>9277</v>
      </c>
      <c r="J15" s="21">
        <v>4307</v>
      </c>
    </row>
    <row r="16" spans="1:10" x14ac:dyDescent="0.4">
      <c r="A16" s="306" t="s">
        <v>57</v>
      </c>
      <c r="B16" s="22">
        <v>28926</v>
      </c>
      <c r="C16" s="21">
        <v>14021</v>
      </c>
      <c r="D16" s="21">
        <v>2285</v>
      </c>
      <c r="E16" s="21">
        <v>8466</v>
      </c>
      <c r="F16" s="21">
        <v>3270</v>
      </c>
      <c r="G16" s="21">
        <v>14905</v>
      </c>
      <c r="H16" s="21">
        <v>2128</v>
      </c>
      <c r="I16" s="21">
        <v>8516</v>
      </c>
      <c r="J16" s="21">
        <v>4261</v>
      </c>
    </row>
    <row r="17" spans="1:10" x14ac:dyDescent="0.4">
      <c r="A17" s="306" t="s">
        <v>56</v>
      </c>
      <c r="B17" s="22">
        <v>26939</v>
      </c>
      <c r="C17" s="21">
        <v>13040</v>
      </c>
      <c r="D17" s="21">
        <v>1977</v>
      </c>
      <c r="E17" s="21">
        <v>7685</v>
      </c>
      <c r="F17" s="21">
        <v>3378</v>
      </c>
      <c r="G17" s="21">
        <v>13899</v>
      </c>
      <c r="H17" s="21">
        <v>1877</v>
      </c>
      <c r="I17" s="21">
        <v>7741</v>
      </c>
      <c r="J17" s="21">
        <v>4281</v>
      </c>
    </row>
    <row r="18" spans="1:10" x14ac:dyDescent="0.4">
      <c r="A18" s="306" t="s">
        <v>55</v>
      </c>
      <c r="B18" s="22">
        <v>16849</v>
      </c>
      <c r="C18" s="21">
        <v>8224</v>
      </c>
      <c r="D18" s="23">
        <v>1022</v>
      </c>
      <c r="E18" s="21">
        <v>4762</v>
      </c>
      <c r="F18" s="21">
        <v>2440</v>
      </c>
      <c r="G18" s="21">
        <v>8625</v>
      </c>
      <c r="H18" s="23">
        <v>979</v>
      </c>
      <c r="I18" s="307">
        <v>4724</v>
      </c>
      <c r="J18" s="21">
        <v>2922</v>
      </c>
    </row>
    <row r="19" spans="1:10" ht="13.5" customHeight="1" x14ac:dyDescent="0.4">
      <c r="A19" s="306" t="s">
        <v>54</v>
      </c>
      <c r="B19" s="22">
        <v>13192</v>
      </c>
      <c r="C19" s="21">
        <v>6534</v>
      </c>
      <c r="D19" s="21">
        <v>721</v>
      </c>
      <c r="E19" s="21">
        <v>3694</v>
      </c>
      <c r="F19" s="21">
        <v>2119</v>
      </c>
      <c r="G19" s="21">
        <v>6658</v>
      </c>
      <c r="H19" s="21">
        <v>644</v>
      </c>
      <c r="I19" s="21">
        <v>3527</v>
      </c>
      <c r="J19" s="21">
        <v>2487</v>
      </c>
    </row>
    <row r="20" spans="1:10" ht="13.5" customHeight="1" x14ac:dyDescent="0.4">
      <c r="A20" s="306" t="s">
        <v>53</v>
      </c>
      <c r="B20" s="22">
        <v>8234</v>
      </c>
      <c r="C20" s="21">
        <v>4106</v>
      </c>
      <c r="D20" s="21">
        <v>360</v>
      </c>
      <c r="E20" s="21">
        <v>2215</v>
      </c>
      <c r="F20" s="21">
        <v>1531</v>
      </c>
      <c r="G20" s="21">
        <v>4128</v>
      </c>
      <c r="H20" s="21">
        <v>336</v>
      </c>
      <c r="I20" s="21">
        <v>2144</v>
      </c>
      <c r="J20" s="21">
        <v>1648</v>
      </c>
    </row>
    <row r="21" spans="1:10" x14ac:dyDescent="0.4">
      <c r="A21" s="306" t="s">
        <v>341</v>
      </c>
      <c r="B21" s="20">
        <v>6425</v>
      </c>
      <c r="C21" s="19">
        <v>3253</v>
      </c>
      <c r="D21" s="19">
        <v>258</v>
      </c>
      <c r="E21" s="19">
        <v>1553</v>
      </c>
      <c r="F21" s="19">
        <v>1442</v>
      </c>
      <c r="G21" s="19">
        <v>3172</v>
      </c>
      <c r="H21" s="19">
        <v>236</v>
      </c>
      <c r="I21" s="19">
        <v>1493</v>
      </c>
      <c r="J21" s="19">
        <v>1443</v>
      </c>
    </row>
    <row r="22" spans="1:10" x14ac:dyDescent="0.4">
      <c r="A22" s="18" t="s">
        <v>52</v>
      </c>
      <c r="B22" s="17"/>
      <c r="C22" s="17"/>
      <c r="D22" s="17"/>
      <c r="E22" s="17"/>
    </row>
    <row r="23" spans="1:10" x14ac:dyDescent="0.4">
      <c r="F23" s="119"/>
      <c r="J23" s="119"/>
    </row>
    <row r="24" spans="1:10" x14ac:dyDescent="0.4">
      <c r="D24" s="308"/>
      <c r="E24" s="308"/>
      <c r="F24" s="308"/>
      <c r="G24" s="308"/>
      <c r="H24" s="308"/>
    </row>
    <row r="25" spans="1:10" x14ac:dyDescent="0.4">
      <c r="F25" s="119"/>
    </row>
  </sheetData>
  <mergeCells count="6">
    <mergeCell ref="A5:A7"/>
    <mergeCell ref="B5:B7"/>
    <mergeCell ref="C5:F5"/>
    <mergeCell ref="G5:J5"/>
    <mergeCell ref="C6:C7"/>
    <mergeCell ref="G6:G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1"/>
  <sheetViews>
    <sheetView zoomScaleNormal="100" zoomScaleSheetLayoutView="100" workbookViewId="0">
      <selection activeCell="D4" sqref="D4:G4"/>
    </sheetView>
  </sheetViews>
  <sheetFormatPr defaultRowHeight="13.5" x14ac:dyDescent="0.4"/>
  <cols>
    <col min="1" max="1" width="11.75" style="15" customWidth="1"/>
    <col min="2" max="2" width="10.625" style="15" customWidth="1"/>
    <col min="3" max="3" width="13.625" style="15" customWidth="1"/>
    <col min="4" max="5" width="9.625" style="15" customWidth="1"/>
    <col min="6" max="6" width="12.5" style="15" customWidth="1"/>
    <col min="7" max="7" width="9.625" style="15" customWidth="1"/>
    <col min="8" max="11" width="7.75" style="15" customWidth="1"/>
    <col min="12" max="16384" width="9" style="15"/>
  </cols>
  <sheetData>
    <row r="1" spans="1:11" ht="24" customHeight="1" x14ac:dyDescent="0.4">
      <c r="A1" s="25" t="s">
        <v>93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17.25" x14ac:dyDescent="0.4">
      <c r="A2" s="25"/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15" customHeight="1" x14ac:dyDescent="0.4">
      <c r="A3" s="15" t="s">
        <v>342</v>
      </c>
    </row>
    <row r="4" spans="1:11" x14ac:dyDescent="0.4">
      <c r="A4" s="204" t="s">
        <v>92</v>
      </c>
      <c r="B4" s="207" t="s">
        <v>91</v>
      </c>
      <c r="C4" s="207" t="s">
        <v>90</v>
      </c>
      <c r="D4" s="210" t="s">
        <v>89</v>
      </c>
      <c r="E4" s="309"/>
      <c r="F4" s="309"/>
      <c r="G4" s="309"/>
      <c r="H4" s="305"/>
      <c r="I4" s="305"/>
      <c r="J4" s="305"/>
      <c r="K4" s="305"/>
    </row>
    <row r="5" spans="1:11" x14ac:dyDescent="0.4">
      <c r="A5" s="205"/>
      <c r="B5" s="208"/>
      <c r="C5" s="208"/>
      <c r="D5" s="207" t="s">
        <v>35</v>
      </c>
      <c r="E5" s="233" t="s">
        <v>88</v>
      </c>
      <c r="F5" s="233" t="s">
        <v>87</v>
      </c>
      <c r="G5" s="235" t="s">
        <v>86</v>
      </c>
      <c r="H5" s="310"/>
      <c r="I5" s="310"/>
      <c r="J5" s="310"/>
      <c r="K5" s="310"/>
    </row>
    <row r="6" spans="1:11" x14ac:dyDescent="0.4">
      <c r="A6" s="206"/>
      <c r="B6" s="209"/>
      <c r="C6" s="209"/>
      <c r="D6" s="209"/>
      <c r="E6" s="311"/>
      <c r="F6" s="222"/>
      <c r="G6" s="237"/>
      <c r="H6" s="33"/>
      <c r="I6" s="33"/>
      <c r="J6" s="310"/>
      <c r="K6" s="33"/>
    </row>
    <row r="7" spans="1:11" ht="13.5" customHeight="1" x14ac:dyDescent="0.4">
      <c r="A7" s="54"/>
      <c r="B7" s="48"/>
      <c r="C7" s="54"/>
      <c r="D7" s="54"/>
      <c r="E7" s="305"/>
      <c r="F7" s="54"/>
      <c r="G7" s="54"/>
      <c r="H7" s="54"/>
      <c r="I7" s="54"/>
      <c r="J7" s="305"/>
      <c r="K7" s="54"/>
    </row>
    <row r="8" spans="1:11" ht="13.5" customHeight="1" x14ac:dyDescent="0.4">
      <c r="A8" s="305" t="s">
        <v>85</v>
      </c>
      <c r="B8" s="29">
        <v>5029</v>
      </c>
      <c r="C8" s="28">
        <v>1147</v>
      </c>
      <c r="D8" s="28">
        <v>3882</v>
      </c>
      <c r="E8" s="28">
        <v>3496</v>
      </c>
      <c r="F8" s="28">
        <v>142</v>
      </c>
      <c r="G8" s="28">
        <v>244</v>
      </c>
      <c r="H8" s="28"/>
      <c r="I8" s="28"/>
      <c r="J8" s="28"/>
      <c r="K8" s="28"/>
    </row>
    <row r="9" spans="1:11" ht="13.5" customHeight="1" x14ac:dyDescent="0.4">
      <c r="A9" s="306" t="s">
        <v>84</v>
      </c>
      <c r="B9" s="29">
        <v>4417</v>
      </c>
      <c r="C9" s="28">
        <v>1071</v>
      </c>
      <c r="D9" s="28">
        <v>3346</v>
      </c>
      <c r="E9" s="28">
        <v>2959</v>
      </c>
      <c r="F9" s="28">
        <v>132</v>
      </c>
      <c r="G9" s="28">
        <v>255</v>
      </c>
      <c r="H9" s="28"/>
      <c r="I9" s="28"/>
      <c r="J9" s="28"/>
      <c r="K9" s="28"/>
    </row>
    <row r="10" spans="1:11" ht="13.5" customHeight="1" x14ac:dyDescent="0.4">
      <c r="A10" s="306" t="s">
        <v>83</v>
      </c>
      <c r="B10" s="29">
        <v>3718</v>
      </c>
      <c r="C10" s="28">
        <v>927</v>
      </c>
      <c r="D10" s="28">
        <v>2791</v>
      </c>
      <c r="E10" s="28">
        <v>2549</v>
      </c>
      <c r="F10" s="28">
        <v>69</v>
      </c>
      <c r="G10" s="28">
        <v>173</v>
      </c>
      <c r="H10" s="54"/>
      <c r="I10" s="54"/>
      <c r="J10" s="54"/>
      <c r="K10" s="54"/>
    </row>
    <row r="11" spans="1:11" ht="13.5" customHeight="1" x14ac:dyDescent="0.4">
      <c r="A11" s="306" t="s">
        <v>82</v>
      </c>
      <c r="B11" s="29">
        <v>2980</v>
      </c>
      <c r="C11" s="28">
        <v>746</v>
      </c>
      <c r="D11" s="28">
        <v>2234</v>
      </c>
      <c r="E11" s="28">
        <v>723</v>
      </c>
      <c r="F11" s="28">
        <v>46</v>
      </c>
      <c r="G11" s="28">
        <v>132</v>
      </c>
      <c r="H11" s="54"/>
      <c r="I11" s="54"/>
      <c r="J11" s="54"/>
      <c r="K11" s="54"/>
    </row>
    <row r="12" spans="1:11" ht="13.5" customHeight="1" x14ac:dyDescent="0.4">
      <c r="A12" s="306" t="s">
        <v>81</v>
      </c>
      <c r="B12" s="29">
        <v>2306</v>
      </c>
      <c r="C12" s="28">
        <v>528</v>
      </c>
      <c r="D12" s="28">
        <v>1778</v>
      </c>
      <c r="E12" s="27" t="s">
        <v>79</v>
      </c>
      <c r="F12" s="27" t="s">
        <v>79</v>
      </c>
      <c r="G12" s="27" t="s">
        <v>79</v>
      </c>
      <c r="H12" s="54"/>
      <c r="I12" s="54"/>
      <c r="J12" s="54"/>
      <c r="K12" s="54"/>
    </row>
    <row r="13" spans="1:11" ht="13.5" customHeight="1" x14ac:dyDescent="0.4">
      <c r="A13" s="306" t="s">
        <v>80</v>
      </c>
      <c r="B13" s="29">
        <v>1457</v>
      </c>
      <c r="C13" s="28">
        <v>323</v>
      </c>
      <c r="D13" s="28">
        <v>1134</v>
      </c>
      <c r="E13" s="27" t="s">
        <v>79</v>
      </c>
      <c r="F13" s="27" t="s">
        <v>79</v>
      </c>
      <c r="G13" s="27" t="s">
        <v>79</v>
      </c>
      <c r="H13" s="54"/>
      <c r="I13" s="54"/>
      <c r="J13" s="54"/>
      <c r="K13" s="54"/>
    </row>
    <row r="14" spans="1:11" ht="13.5" customHeight="1" x14ac:dyDescent="0.4">
      <c r="A14" s="54"/>
      <c r="B14" s="29"/>
      <c r="C14" s="28"/>
      <c r="D14" s="28"/>
      <c r="E14" s="28"/>
      <c r="F14" s="28"/>
      <c r="G14" s="28"/>
      <c r="H14" s="54"/>
      <c r="I14" s="54"/>
      <c r="J14" s="54"/>
      <c r="K14" s="54"/>
    </row>
    <row r="15" spans="1:11" ht="13.5" customHeight="1" x14ac:dyDescent="0.4">
      <c r="A15" s="312" t="s">
        <v>343</v>
      </c>
      <c r="B15" s="28"/>
      <c r="C15" s="28"/>
      <c r="D15" s="28"/>
      <c r="E15" s="28"/>
      <c r="F15" s="28"/>
      <c r="G15" s="54"/>
      <c r="I15" s="54"/>
      <c r="J15" s="54"/>
      <c r="K15" s="54"/>
    </row>
    <row r="16" spans="1:11" s="33" customFormat="1" ht="13.5" customHeight="1" x14ac:dyDescent="0.4">
      <c r="A16" s="183" t="s">
        <v>32</v>
      </c>
      <c r="B16" s="14">
        <v>90</v>
      </c>
      <c r="C16" s="14">
        <v>19</v>
      </c>
      <c r="D16" s="14">
        <v>71</v>
      </c>
      <c r="E16" s="27" t="s">
        <v>95</v>
      </c>
      <c r="F16" s="27" t="s">
        <v>95</v>
      </c>
      <c r="G16" s="27" t="s">
        <v>95</v>
      </c>
    </row>
    <row r="17" spans="1:10" s="33" customFormat="1" ht="13.5" customHeight="1" x14ac:dyDescent="0.4">
      <c r="A17" s="183" t="s">
        <v>31</v>
      </c>
      <c r="B17" s="14">
        <v>28</v>
      </c>
      <c r="C17" s="14">
        <v>9</v>
      </c>
      <c r="D17" s="14">
        <v>19</v>
      </c>
      <c r="E17" s="27" t="s">
        <v>95</v>
      </c>
      <c r="F17" s="27" t="s">
        <v>95</v>
      </c>
      <c r="G17" s="27" t="s">
        <v>95</v>
      </c>
      <c r="I17" s="313"/>
    </row>
    <row r="18" spans="1:10" s="33" customFormat="1" ht="13.5" customHeight="1" x14ac:dyDescent="0.4">
      <c r="A18" s="183" t="s">
        <v>30</v>
      </c>
      <c r="B18" s="14">
        <v>52</v>
      </c>
      <c r="C18" s="14">
        <v>13</v>
      </c>
      <c r="D18" s="14">
        <v>39</v>
      </c>
      <c r="E18" s="27" t="s">
        <v>95</v>
      </c>
      <c r="F18" s="27" t="s">
        <v>95</v>
      </c>
      <c r="G18" s="27" t="s">
        <v>95</v>
      </c>
      <c r="I18" s="313"/>
    </row>
    <row r="19" spans="1:10" s="33" customFormat="1" ht="13.5" customHeight="1" x14ac:dyDescent="0.4">
      <c r="A19" s="183" t="s">
        <v>29</v>
      </c>
      <c r="B19" s="14">
        <v>41</v>
      </c>
      <c r="C19" s="23">
        <v>21</v>
      </c>
      <c r="D19" s="23">
        <v>20</v>
      </c>
      <c r="E19" s="27" t="s">
        <v>95</v>
      </c>
      <c r="F19" s="27" t="s">
        <v>95</v>
      </c>
      <c r="G19" s="27" t="s">
        <v>95</v>
      </c>
      <c r="I19" s="313"/>
    </row>
    <row r="20" spans="1:10" s="33" customFormat="1" ht="13.5" customHeight="1" x14ac:dyDescent="0.4">
      <c r="A20" s="183" t="s">
        <v>28</v>
      </c>
      <c r="B20" s="14">
        <v>41</v>
      </c>
      <c r="C20" s="14">
        <v>4</v>
      </c>
      <c r="D20" s="14">
        <v>37</v>
      </c>
      <c r="E20" s="27" t="s">
        <v>95</v>
      </c>
      <c r="F20" s="27" t="s">
        <v>95</v>
      </c>
      <c r="G20" s="27" t="s">
        <v>95</v>
      </c>
      <c r="I20" s="313"/>
      <c r="J20" s="313"/>
    </row>
    <row r="21" spans="1:10" s="33" customFormat="1" ht="13.5" customHeight="1" x14ac:dyDescent="0.4">
      <c r="A21" s="183" t="s">
        <v>27</v>
      </c>
      <c r="B21" s="14">
        <v>47</v>
      </c>
      <c r="C21" s="14">
        <v>14</v>
      </c>
      <c r="D21" s="14">
        <v>33</v>
      </c>
      <c r="E21" s="27" t="s">
        <v>95</v>
      </c>
      <c r="F21" s="27" t="s">
        <v>95</v>
      </c>
      <c r="G21" s="27" t="s">
        <v>95</v>
      </c>
      <c r="I21" s="313"/>
    </row>
    <row r="22" spans="1:10" s="33" customFormat="1" ht="13.5" customHeight="1" x14ac:dyDescent="0.4">
      <c r="A22" s="183" t="s">
        <v>26</v>
      </c>
      <c r="B22" s="14">
        <v>113</v>
      </c>
      <c r="C22" s="14">
        <v>27</v>
      </c>
      <c r="D22" s="14">
        <v>86</v>
      </c>
      <c r="E22" s="27" t="s">
        <v>95</v>
      </c>
      <c r="F22" s="27" t="s">
        <v>95</v>
      </c>
      <c r="G22" s="27" t="s">
        <v>95</v>
      </c>
      <c r="I22" s="313"/>
    </row>
    <row r="23" spans="1:10" s="33" customFormat="1" ht="13.5" customHeight="1" x14ac:dyDescent="0.4">
      <c r="A23" s="183" t="s">
        <v>25</v>
      </c>
      <c r="B23" s="14">
        <v>46</v>
      </c>
      <c r="C23" s="14">
        <v>15</v>
      </c>
      <c r="D23" s="14">
        <v>31</v>
      </c>
      <c r="E23" s="27" t="s">
        <v>95</v>
      </c>
      <c r="F23" s="27" t="s">
        <v>95</v>
      </c>
      <c r="G23" s="27" t="s">
        <v>95</v>
      </c>
      <c r="I23" s="313"/>
    </row>
    <row r="24" spans="1:10" s="33" customFormat="1" ht="13.5" customHeight="1" x14ac:dyDescent="0.4">
      <c r="A24" s="183" t="s">
        <v>24</v>
      </c>
      <c r="B24" s="14">
        <v>145</v>
      </c>
      <c r="C24" s="14">
        <v>31</v>
      </c>
      <c r="D24" s="14">
        <v>114</v>
      </c>
      <c r="E24" s="27" t="s">
        <v>95</v>
      </c>
      <c r="F24" s="27" t="s">
        <v>95</v>
      </c>
      <c r="G24" s="27" t="s">
        <v>95</v>
      </c>
      <c r="I24" s="313"/>
    </row>
    <row r="25" spans="1:10" s="33" customFormat="1" ht="13.5" customHeight="1" x14ac:dyDescent="0.4">
      <c r="A25" s="183" t="s">
        <v>23</v>
      </c>
      <c r="B25" s="14">
        <v>98</v>
      </c>
      <c r="C25" s="14">
        <v>30</v>
      </c>
      <c r="D25" s="14">
        <v>68</v>
      </c>
      <c r="E25" s="27" t="s">
        <v>95</v>
      </c>
      <c r="F25" s="27" t="s">
        <v>95</v>
      </c>
      <c r="G25" s="27" t="s">
        <v>95</v>
      </c>
      <c r="I25" s="313"/>
    </row>
    <row r="26" spans="1:10" s="33" customFormat="1" ht="13.5" customHeight="1" x14ac:dyDescent="0.4">
      <c r="A26" s="183" t="s">
        <v>22</v>
      </c>
      <c r="B26" s="14">
        <v>132</v>
      </c>
      <c r="C26" s="14">
        <v>36</v>
      </c>
      <c r="D26" s="14">
        <v>96</v>
      </c>
      <c r="E26" s="27" t="s">
        <v>95</v>
      </c>
      <c r="F26" s="27" t="s">
        <v>95</v>
      </c>
      <c r="G26" s="27" t="s">
        <v>95</v>
      </c>
      <c r="I26" s="313"/>
    </row>
    <row r="27" spans="1:10" s="33" customFormat="1" ht="13.5" customHeight="1" x14ac:dyDescent="0.4">
      <c r="A27" s="183" t="s">
        <v>21</v>
      </c>
      <c r="B27" s="14">
        <v>131</v>
      </c>
      <c r="C27" s="14">
        <v>27</v>
      </c>
      <c r="D27" s="14">
        <v>104</v>
      </c>
      <c r="E27" s="27" t="s">
        <v>95</v>
      </c>
      <c r="F27" s="27" t="s">
        <v>95</v>
      </c>
      <c r="G27" s="27" t="s">
        <v>95</v>
      </c>
      <c r="I27" s="313"/>
    </row>
    <row r="28" spans="1:10" s="33" customFormat="1" ht="13.5" customHeight="1" x14ac:dyDescent="0.4">
      <c r="A28" s="183" t="s">
        <v>20</v>
      </c>
      <c r="B28" s="14">
        <v>44</v>
      </c>
      <c r="C28" s="14">
        <v>6</v>
      </c>
      <c r="D28" s="14">
        <v>38</v>
      </c>
      <c r="E28" s="27" t="s">
        <v>95</v>
      </c>
      <c r="F28" s="27" t="s">
        <v>95</v>
      </c>
      <c r="G28" s="27" t="s">
        <v>95</v>
      </c>
      <c r="I28" s="313"/>
      <c r="J28" s="313"/>
    </row>
    <row r="29" spans="1:10" s="33" customFormat="1" ht="13.5" customHeight="1" x14ac:dyDescent="0.4">
      <c r="A29" s="183" t="s">
        <v>19</v>
      </c>
      <c r="B29" s="14">
        <v>70</v>
      </c>
      <c r="C29" s="14">
        <v>6</v>
      </c>
      <c r="D29" s="14">
        <v>64</v>
      </c>
      <c r="E29" s="27" t="s">
        <v>95</v>
      </c>
      <c r="F29" s="27" t="s">
        <v>95</v>
      </c>
      <c r="G29" s="27" t="s">
        <v>95</v>
      </c>
      <c r="I29" s="313"/>
    </row>
    <row r="30" spans="1:10" s="33" customFormat="1" ht="13.5" customHeight="1" x14ac:dyDescent="0.4">
      <c r="A30" s="183" t="s">
        <v>18</v>
      </c>
      <c r="B30" s="14">
        <v>54</v>
      </c>
      <c r="C30" s="14">
        <v>6</v>
      </c>
      <c r="D30" s="14">
        <v>48</v>
      </c>
      <c r="E30" s="27" t="s">
        <v>95</v>
      </c>
      <c r="F30" s="27" t="s">
        <v>95</v>
      </c>
      <c r="G30" s="27" t="s">
        <v>95</v>
      </c>
      <c r="I30" s="313"/>
    </row>
    <row r="31" spans="1:10" s="33" customFormat="1" ht="13.5" customHeight="1" x14ac:dyDescent="0.4">
      <c r="A31" s="183" t="s">
        <v>17</v>
      </c>
      <c r="B31" s="14">
        <v>72</v>
      </c>
      <c r="C31" s="14">
        <v>5</v>
      </c>
      <c r="D31" s="14">
        <v>67</v>
      </c>
      <c r="E31" s="27" t="s">
        <v>95</v>
      </c>
      <c r="F31" s="27" t="s">
        <v>95</v>
      </c>
      <c r="G31" s="27" t="s">
        <v>95</v>
      </c>
    </row>
    <row r="32" spans="1:10" s="33" customFormat="1" ht="13.5" customHeight="1" x14ac:dyDescent="0.4">
      <c r="A32" s="183" t="s">
        <v>16</v>
      </c>
      <c r="B32" s="14">
        <v>75</v>
      </c>
      <c r="C32" s="14">
        <v>12</v>
      </c>
      <c r="D32" s="14">
        <v>63</v>
      </c>
      <c r="E32" s="27" t="s">
        <v>95</v>
      </c>
      <c r="F32" s="27" t="s">
        <v>95</v>
      </c>
      <c r="G32" s="27" t="s">
        <v>95</v>
      </c>
    </row>
    <row r="33" spans="1:9" s="33" customFormat="1" ht="13.5" customHeight="1" x14ac:dyDescent="0.4">
      <c r="A33" s="183" t="s">
        <v>15</v>
      </c>
      <c r="B33" s="14">
        <v>69</v>
      </c>
      <c r="C33" s="14">
        <v>22</v>
      </c>
      <c r="D33" s="14">
        <v>47</v>
      </c>
      <c r="E33" s="27" t="s">
        <v>95</v>
      </c>
      <c r="F33" s="27" t="s">
        <v>95</v>
      </c>
      <c r="G33" s="27" t="s">
        <v>95</v>
      </c>
      <c r="I33" s="313"/>
    </row>
    <row r="34" spans="1:9" s="33" customFormat="1" ht="13.5" customHeight="1" x14ac:dyDescent="0.4">
      <c r="A34" s="183" t="s">
        <v>14</v>
      </c>
      <c r="B34" s="14">
        <v>23</v>
      </c>
      <c r="C34" s="14">
        <v>5</v>
      </c>
      <c r="D34" s="14">
        <v>18</v>
      </c>
      <c r="E34" s="27" t="s">
        <v>95</v>
      </c>
      <c r="F34" s="27" t="s">
        <v>95</v>
      </c>
      <c r="G34" s="27" t="s">
        <v>95</v>
      </c>
      <c r="I34" s="313"/>
    </row>
    <row r="35" spans="1:9" s="33" customFormat="1" ht="13.5" customHeight="1" x14ac:dyDescent="0.4">
      <c r="A35" s="183" t="s">
        <v>13</v>
      </c>
      <c r="B35" s="14">
        <v>67</v>
      </c>
      <c r="C35" s="14">
        <v>10</v>
      </c>
      <c r="D35" s="14">
        <v>57</v>
      </c>
      <c r="E35" s="27" t="s">
        <v>95</v>
      </c>
      <c r="F35" s="27" t="s">
        <v>95</v>
      </c>
      <c r="G35" s="27" t="s">
        <v>95</v>
      </c>
      <c r="I35" s="313"/>
    </row>
    <row r="36" spans="1:9" s="33" customFormat="1" ht="13.5" customHeight="1" x14ac:dyDescent="0.4">
      <c r="A36" s="183" t="s">
        <v>12</v>
      </c>
      <c r="B36" s="14">
        <v>19</v>
      </c>
      <c r="C36" s="14">
        <v>5</v>
      </c>
      <c r="D36" s="14">
        <v>14</v>
      </c>
      <c r="E36" s="27" t="s">
        <v>95</v>
      </c>
      <c r="F36" s="27" t="s">
        <v>95</v>
      </c>
      <c r="G36" s="27" t="s">
        <v>95</v>
      </c>
      <c r="I36" s="313"/>
    </row>
    <row r="37" spans="1:9" ht="13.5" customHeight="1" x14ac:dyDescent="0.4">
      <c r="A37" s="314"/>
      <c r="B37" s="55"/>
      <c r="C37" s="55"/>
      <c r="D37" s="55"/>
      <c r="E37" s="55"/>
      <c r="F37" s="55"/>
      <c r="G37" s="55"/>
    </row>
    <row r="38" spans="1:9" ht="16.149999999999999" customHeight="1" x14ac:dyDescent="0.4">
      <c r="A38" s="54" t="s">
        <v>78</v>
      </c>
      <c r="B38" s="17"/>
      <c r="C38" s="17"/>
    </row>
    <row r="39" spans="1:9" x14ac:dyDescent="0.4">
      <c r="A39" s="315" t="s">
        <v>77</v>
      </c>
      <c r="B39" s="315"/>
      <c r="C39" s="315"/>
      <c r="D39" s="315"/>
      <c r="E39" s="315"/>
      <c r="F39" s="315"/>
      <c r="G39" s="315"/>
    </row>
    <row r="41" spans="1:9" x14ac:dyDescent="0.4">
      <c r="B41" s="119"/>
      <c r="C41" s="119"/>
      <c r="D41" s="119"/>
    </row>
  </sheetData>
  <mergeCells count="9">
    <mergeCell ref="G5:G6"/>
    <mergeCell ref="A39:G39"/>
    <mergeCell ref="A4:A6"/>
    <mergeCell ref="B4:B6"/>
    <mergeCell ref="C4:C6"/>
    <mergeCell ref="D4:G4"/>
    <mergeCell ref="D5:D6"/>
    <mergeCell ref="E5:E6"/>
    <mergeCell ref="F5:F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27"/>
  <sheetViews>
    <sheetView topLeftCell="A7" zoomScaleNormal="100" workbookViewId="0">
      <selection activeCell="C29" sqref="C29"/>
    </sheetView>
  </sheetViews>
  <sheetFormatPr defaultRowHeight="13.5" x14ac:dyDescent="0.4"/>
  <cols>
    <col min="1" max="1" width="17.625" style="15" customWidth="1"/>
    <col min="2" max="2" width="11.625" style="15" customWidth="1"/>
    <col min="3" max="3" width="13.625" style="15" customWidth="1"/>
    <col min="4" max="7" width="14.125" style="15" customWidth="1"/>
    <col min="8" max="8" width="11.625" style="15" customWidth="1"/>
    <col min="9" max="13" width="14.125" style="15" customWidth="1"/>
    <col min="14" max="16384" width="9" style="15"/>
  </cols>
  <sheetData>
    <row r="1" spans="1:21" ht="24" customHeight="1" x14ac:dyDescent="0.2">
      <c r="A1" s="25" t="s">
        <v>344</v>
      </c>
      <c r="B1" s="144"/>
      <c r="C1" s="144"/>
      <c r="D1" s="144"/>
      <c r="E1" s="144"/>
      <c r="F1" s="17"/>
      <c r="G1" s="17"/>
      <c r="H1" s="17"/>
      <c r="I1" s="17"/>
      <c r="J1" s="17"/>
      <c r="K1" s="17"/>
      <c r="L1" s="17"/>
      <c r="M1" s="17"/>
    </row>
    <row r="2" spans="1:21" ht="10.5" customHeight="1" x14ac:dyDescent="0.4">
      <c r="A2" s="2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21" x14ac:dyDescent="0.4">
      <c r="A3" s="33" t="s">
        <v>118</v>
      </c>
      <c r="C3" s="17"/>
      <c r="E3" s="17"/>
      <c r="F3" s="17"/>
      <c r="G3" s="33"/>
      <c r="I3" s="17"/>
      <c r="J3" s="17"/>
      <c r="K3" s="17"/>
      <c r="L3" s="17"/>
      <c r="M3" s="17"/>
    </row>
    <row r="4" spans="1:21" x14ac:dyDescent="0.4">
      <c r="A4" s="33" t="s">
        <v>117</v>
      </c>
      <c r="C4" s="17"/>
      <c r="E4" s="17"/>
      <c r="F4" s="17"/>
      <c r="G4" s="33"/>
      <c r="I4" s="17"/>
      <c r="J4" s="17"/>
      <c r="K4" s="17"/>
      <c r="L4" s="17"/>
      <c r="M4" s="17"/>
    </row>
    <row r="5" spans="1:21" s="33" customFormat="1" ht="14.25" customHeight="1" x14ac:dyDescent="0.4">
      <c r="A5" s="225" t="s">
        <v>103</v>
      </c>
      <c r="B5" s="217" t="s">
        <v>116</v>
      </c>
      <c r="C5" s="218"/>
      <c r="D5" s="218"/>
      <c r="E5" s="218"/>
      <c r="F5" s="218"/>
      <c r="G5" s="227"/>
      <c r="H5" s="217" t="s">
        <v>115</v>
      </c>
      <c r="I5" s="218"/>
      <c r="J5" s="218"/>
      <c r="K5" s="218"/>
      <c r="L5" s="218"/>
      <c r="M5" s="218"/>
    </row>
    <row r="6" spans="1:21" s="33" customFormat="1" ht="18" customHeight="1" x14ac:dyDescent="0.4">
      <c r="A6" s="216"/>
      <c r="B6" s="219" t="s">
        <v>73</v>
      </c>
      <c r="C6" s="221" t="s">
        <v>114</v>
      </c>
      <c r="D6" s="51" t="s">
        <v>113</v>
      </c>
      <c r="E6" s="50"/>
      <c r="F6" s="221" t="s">
        <v>112</v>
      </c>
      <c r="G6" s="221" t="s">
        <v>108</v>
      </c>
      <c r="H6" s="219" t="s">
        <v>73</v>
      </c>
      <c r="I6" s="221" t="s">
        <v>111</v>
      </c>
      <c r="J6" s="51" t="s">
        <v>110</v>
      </c>
      <c r="K6" s="50"/>
      <c r="L6" s="221" t="s">
        <v>109</v>
      </c>
      <c r="M6" s="223" t="s">
        <v>108</v>
      </c>
    </row>
    <row r="7" spans="1:21" s="33" customFormat="1" ht="18" customHeight="1" x14ac:dyDescent="0.4">
      <c r="A7" s="226"/>
      <c r="B7" s="220"/>
      <c r="C7" s="228"/>
      <c r="D7" s="49" t="s">
        <v>107</v>
      </c>
      <c r="E7" s="49" t="s">
        <v>106</v>
      </c>
      <c r="F7" s="222"/>
      <c r="G7" s="222"/>
      <c r="H7" s="220"/>
      <c r="I7" s="222"/>
      <c r="J7" s="49" t="s">
        <v>107</v>
      </c>
      <c r="K7" s="49" t="s">
        <v>106</v>
      </c>
      <c r="L7" s="222"/>
      <c r="M7" s="224"/>
    </row>
    <row r="8" spans="1:21" ht="5.25" customHeight="1" x14ac:dyDescent="0.4">
      <c r="A8" s="305"/>
      <c r="B8" s="48"/>
      <c r="C8" s="54"/>
      <c r="D8" s="305"/>
      <c r="E8" s="305"/>
      <c r="F8" s="54"/>
      <c r="G8" s="54"/>
      <c r="H8" s="54"/>
      <c r="I8" s="54"/>
      <c r="J8" s="305"/>
      <c r="K8" s="305"/>
      <c r="L8" s="54"/>
      <c r="M8" s="54"/>
    </row>
    <row r="9" spans="1:21" ht="15" customHeight="1" x14ac:dyDescent="0.15">
      <c r="A9" s="316" t="s">
        <v>105</v>
      </c>
      <c r="B9" s="47">
        <v>16501</v>
      </c>
      <c r="C9" s="46">
        <v>4502</v>
      </c>
      <c r="D9" s="46">
        <v>1578</v>
      </c>
      <c r="E9" s="46">
        <v>6325</v>
      </c>
      <c r="F9" s="46">
        <v>1959</v>
      </c>
      <c r="G9" s="46">
        <v>2137</v>
      </c>
      <c r="H9" s="46">
        <v>18312</v>
      </c>
      <c r="I9" s="46">
        <v>7088</v>
      </c>
      <c r="J9" s="46">
        <v>877</v>
      </c>
      <c r="K9" s="46">
        <v>3229</v>
      </c>
      <c r="L9" s="46">
        <v>2366</v>
      </c>
      <c r="M9" s="46">
        <v>4752</v>
      </c>
      <c r="N9" s="65"/>
    </row>
    <row r="10" spans="1:21" ht="15" customHeight="1" x14ac:dyDescent="0.15">
      <c r="A10" s="316" t="s">
        <v>62</v>
      </c>
      <c r="B10" s="45">
        <v>15393</v>
      </c>
      <c r="C10" s="44">
        <v>4430</v>
      </c>
      <c r="D10" s="44">
        <v>1248</v>
      </c>
      <c r="E10" s="44">
        <v>6064</v>
      </c>
      <c r="F10" s="44">
        <v>1866</v>
      </c>
      <c r="G10" s="44">
        <v>1785</v>
      </c>
      <c r="H10" s="44">
        <v>17016</v>
      </c>
      <c r="I10" s="44">
        <v>6744</v>
      </c>
      <c r="J10" s="44">
        <v>624</v>
      </c>
      <c r="K10" s="44">
        <v>3140</v>
      </c>
      <c r="L10" s="44">
        <v>2306</v>
      </c>
      <c r="M10" s="44">
        <v>4202</v>
      </c>
      <c r="N10" s="65"/>
    </row>
    <row r="11" spans="1:21" ht="15" customHeight="1" x14ac:dyDescent="0.15">
      <c r="A11" s="316" t="s">
        <v>104</v>
      </c>
      <c r="B11" s="45">
        <v>13802</v>
      </c>
      <c r="C11" s="44">
        <v>4155</v>
      </c>
      <c r="D11" s="44">
        <v>863</v>
      </c>
      <c r="E11" s="44">
        <v>5670</v>
      </c>
      <c r="F11" s="44">
        <v>1642</v>
      </c>
      <c r="G11" s="44">
        <v>1472</v>
      </c>
      <c r="H11" s="44">
        <v>15264</v>
      </c>
      <c r="I11" s="44">
        <v>6075</v>
      </c>
      <c r="J11" s="44">
        <v>450</v>
      </c>
      <c r="K11" s="44">
        <v>2910</v>
      </c>
      <c r="L11" s="44">
        <v>2144</v>
      </c>
      <c r="M11" s="44">
        <v>3685</v>
      </c>
      <c r="N11" s="65"/>
    </row>
    <row r="12" spans="1:21" ht="15" customHeight="1" x14ac:dyDescent="0.15">
      <c r="A12" s="316" t="s">
        <v>58</v>
      </c>
      <c r="B12" s="45">
        <v>10000</v>
      </c>
      <c r="C12" s="44">
        <v>3154</v>
      </c>
      <c r="D12" s="44">
        <v>787</v>
      </c>
      <c r="E12" s="44">
        <v>3947</v>
      </c>
      <c r="F12" s="44">
        <v>936</v>
      </c>
      <c r="G12" s="44">
        <v>1176</v>
      </c>
      <c r="H12" s="44">
        <v>10878</v>
      </c>
      <c r="I12" s="44">
        <v>4554</v>
      </c>
      <c r="J12" s="44">
        <v>286</v>
      </c>
      <c r="K12" s="44">
        <v>1916</v>
      </c>
      <c r="L12" s="44">
        <v>1459</v>
      </c>
      <c r="M12" s="44">
        <v>2663</v>
      </c>
      <c r="N12" s="65"/>
    </row>
    <row r="13" spans="1:21" ht="15" customHeight="1" x14ac:dyDescent="0.15">
      <c r="A13" s="316" t="s">
        <v>56</v>
      </c>
      <c r="B13" s="45">
        <f>SUM(C13:G13)</f>
        <v>8704</v>
      </c>
      <c r="C13" s="44">
        <v>3213</v>
      </c>
      <c r="D13" s="44">
        <v>541</v>
      </c>
      <c r="E13" s="44">
        <v>3388</v>
      </c>
      <c r="F13" s="44">
        <v>578</v>
      </c>
      <c r="G13" s="44">
        <v>984</v>
      </c>
      <c r="H13" s="44">
        <f>SUM(I13:M13)</f>
        <v>9390</v>
      </c>
      <c r="I13" s="44">
        <v>4131</v>
      </c>
      <c r="J13" s="44">
        <v>276</v>
      </c>
      <c r="K13" s="44">
        <v>1882</v>
      </c>
      <c r="L13" s="44">
        <v>1098</v>
      </c>
      <c r="M13" s="44">
        <v>2003</v>
      </c>
      <c r="N13" s="65"/>
    </row>
    <row r="14" spans="1:21" ht="15" customHeight="1" x14ac:dyDescent="0.15">
      <c r="A14" s="43" t="s">
        <v>55</v>
      </c>
      <c r="B14" s="41">
        <v>7202</v>
      </c>
      <c r="C14" s="35">
        <v>2708</v>
      </c>
      <c r="D14" s="35">
        <v>615</v>
      </c>
      <c r="E14" s="35">
        <v>2528</v>
      </c>
      <c r="F14" s="35">
        <v>608</v>
      </c>
      <c r="G14" s="35">
        <v>743</v>
      </c>
      <c r="H14" s="35">
        <v>7646</v>
      </c>
      <c r="I14" s="35">
        <v>3336</v>
      </c>
      <c r="J14" s="35">
        <v>330</v>
      </c>
      <c r="K14" s="35">
        <v>1390</v>
      </c>
      <c r="L14" s="35">
        <v>1063</v>
      </c>
      <c r="M14" s="35">
        <v>1527</v>
      </c>
      <c r="N14" s="65"/>
    </row>
    <row r="15" spans="1:21" s="33" customFormat="1" ht="15" customHeight="1" x14ac:dyDescent="0.15">
      <c r="A15" s="42"/>
      <c r="B15" s="41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138"/>
    </row>
    <row r="16" spans="1:21" s="33" customFormat="1" ht="15" customHeight="1" x14ac:dyDescent="0.4">
      <c r="A16" s="216" t="s">
        <v>103</v>
      </c>
      <c r="B16" s="317" t="s">
        <v>72</v>
      </c>
      <c r="C16" s="318"/>
      <c r="D16" s="318"/>
      <c r="E16" s="318"/>
      <c r="F16" s="318"/>
      <c r="G16" s="318"/>
      <c r="H16" s="317" t="s">
        <v>71</v>
      </c>
      <c r="I16" s="318"/>
      <c r="J16" s="318"/>
      <c r="K16" s="318"/>
      <c r="L16" s="318"/>
      <c r="M16" s="319"/>
      <c r="U16" s="320"/>
    </row>
    <row r="17" spans="1:21" s="33" customFormat="1" ht="15" customHeight="1" x14ac:dyDescent="0.4">
      <c r="A17" s="216"/>
      <c r="B17" s="319" t="s">
        <v>102</v>
      </c>
      <c r="C17" s="321" t="s">
        <v>101</v>
      </c>
      <c r="D17" s="322"/>
      <c r="E17" s="322"/>
      <c r="F17" s="323" t="s">
        <v>100</v>
      </c>
      <c r="G17" s="324" t="s">
        <v>345</v>
      </c>
      <c r="H17" s="323" t="s">
        <v>102</v>
      </c>
      <c r="I17" s="321" t="s">
        <v>101</v>
      </c>
      <c r="J17" s="322"/>
      <c r="K17" s="325"/>
      <c r="L17" s="323" t="s">
        <v>100</v>
      </c>
      <c r="M17" s="326" t="s">
        <v>345</v>
      </c>
      <c r="U17" s="327"/>
    </row>
    <row r="18" spans="1:21" s="33" customFormat="1" ht="15" customHeight="1" x14ac:dyDescent="0.4">
      <c r="A18" s="216"/>
      <c r="B18" s="319"/>
      <c r="C18" s="324" t="s">
        <v>99</v>
      </c>
      <c r="D18" s="324" t="s">
        <v>98</v>
      </c>
      <c r="E18" s="324" t="s">
        <v>97</v>
      </c>
      <c r="F18" s="328"/>
      <c r="G18" s="329"/>
      <c r="H18" s="328"/>
      <c r="I18" s="324" t="s">
        <v>99</v>
      </c>
      <c r="J18" s="324" t="s">
        <v>98</v>
      </c>
      <c r="K18" s="324" t="s">
        <v>97</v>
      </c>
      <c r="L18" s="328"/>
      <c r="M18" s="326"/>
      <c r="U18" s="327"/>
    </row>
    <row r="19" spans="1:21" s="33" customFormat="1" ht="15" customHeight="1" x14ac:dyDescent="0.4">
      <c r="A19" s="216"/>
      <c r="B19" s="319"/>
      <c r="C19" s="329"/>
      <c r="D19" s="329"/>
      <c r="E19" s="329"/>
      <c r="F19" s="328"/>
      <c r="G19" s="329"/>
      <c r="H19" s="328"/>
      <c r="I19" s="329"/>
      <c r="J19" s="329"/>
      <c r="K19" s="329"/>
      <c r="L19" s="328"/>
      <c r="M19" s="326"/>
      <c r="U19" s="327"/>
    </row>
    <row r="20" spans="1:21" s="33" customFormat="1" ht="15" customHeight="1" x14ac:dyDescent="0.4">
      <c r="A20" s="216"/>
      <c r="B20" s="319"/>
      <c r="C20" s="330"/>
      <c r="D20" s="330"/>
      <c r="E20" s="330"/>
      <c r="F20" s="331"/>
      <c r="G20" s="330"/>
      <c r="H20" s="331"/>
      <c r="I20" s="330"/>
      <c r="J20" s="330"/>
      <c r="K20" s="330"/>
      <c r="L20" s="331"/>
      <c r="M20" s="326"/>
      <c r="U20" s="327"/>
    </row>
    <row r="21" spans="1:21" s="33" customFormat="1" ht="5.25" customHeight="1" x14ac:dyDescent="0.15">
      <c r="A21" s="40"/>
      <c r="B21" s="332"/>
      <c r="C21" s="332"/>
      <c r="D21" s="332"/>
      <c r="E21" s="332"/>
      <c r="F21" s="332"/>
      <c r="H21" s="332"/>
      <c r="I21" s="332"/>
      <c r="J21" s="332"/>
      <c r="K21" s="332"/>
      <c r="L21" s="138"/>
    </row>
    <row r="22" spans="1:21" s="33" customFormat="1" ht="15" customHeight="1" x14ac:dyDescent="0.15">
      <c r="A22" s="196" t="s">
        <v>96</v>
      </c>
      <c r="B22" s="332">
        <v>5813</v>
      </c>
      <c r="C22" s="332">
        <v>2480</v>
      </c>
      <c r="D22" s="332">
        <v>2173</v>
      </c>
      <c r="E22" s="332">
        <v>216</v>
      </c>
      <c r="F22" s="332">
        <v>472</v>
      </c>
      <c r="G22" s="333">
        <v>472</v>
      </c>
      <c r="H22" s="332">
        <v>6014</v>
      </c>
      <c r="I22" s="332">
        <v>2017</v>
      </c>
      <c r="J22" s="332">
        <v>1700</v>
      </c>
      <c r="K22" s="332">
        <v>124</v>
      </c>
      <c r="L22" s="37">
        <v>412</v>
      </c>
      <c r="M22" s="333">
        <v>1761</v>
      </c>
      <c r="U22" s="37"/>
    </row>
    <row r="23" spans="1:21" s="33" customFormat="1" ht="15" customHeight="1" x14ac:dyDescent="0.15">
      <c r="A23" s="334" t="s">
        <v>33</v>
      </c>
      <c r="B23" s="38">
        <v>3746</v>
      </c>
      <c r="C23" s="332">
        <v>1807</v>
      </c>
      <c r="D23" s="332">
        <v>1311</v>
      </c>
      <c r="E23" s="332">
        <v>174</v>
      </c>
      <c r="F23" s="332">
        <v>220</v>
      </c>
      <c r="G23" s="333">
        <v>234</v>
      </c>
      <c r="H23" s="332">
        <v>3792</v>
      </c>
      <c r="I23" s="332">
        <v>1442</v>
      </c>
      <c r="J23" s="332">
        <v>1123</v>
      </c>
      <c r="K23" s="332">
        <v>102</v>
      </c>
      <c r="L23" s="37">
        <v>213</v>
      </c>
      <c r="M23" s="333">
        <v>912</v>
      </c>
      <c r="U23" s="37"/>
    </row>
    <row r="24" spans="1:21" s="52" customFormat="1" ht="15" customHeight="1" x14ac:dyDescent="0.15">
      <c r="A24" s="100" t="s">
        <v>341</v>
      </c>
      <c r="B24" s="38">
        <v>2995</v>
      </c>
      <c r="C24" s="332">
        <v>1584</v>
      </c>
      <c r="D24" s="332">
        <v>971</v>
      </c>
      <c r="E24" s="332">
        <v>123</v>
      </c>
      <c r="F24" s="332">
        <v>146</v>
      </c>
      <c r="G24" s="333">
        <v>171</v>
      </c>
      <c r="H24" s="332">
        <v>2936</v>
      </c>
      <c r="I24" s="332">
        <v>1067</v>
      </c>
      <c r="J24" s="332">
        <v>837</v>
      </c>
      <c r="K24" s="332">
        <v>72</v>
      </c>
      <c r="L24" s="37">
        <v>153</v>
      </c>
      <c r="M24" s="333">
        <v>807</v>
      </c>
      <c r="N24" s="335"/>
    </row>
    <row r="25" spans="1:21" s="33" customFormat="1" ht="15" customHeight="1" x14ac:dyDescent="0.15">
      <c r="A25" s="196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7"/>
      <c r="O25" s="37"/>
    </row>
    <row r="26" spans="1:21" ht="33.75" customHeight="1" x14ac:dyDescent="0.4">
      <c r="A26" s="32" t="s">
        <v>94</v>
      </c>
      <c r="B26" s="17"/>
      <c r="C26" s="17"/>
    </row>
    <row r="27" spans="1:21" x14ac:dyDescent="0.4"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</row>
  </sheetData>
  <mergeCells count="29">
    <mergeCell ref="U17:U20"/>
    <mergeCell ref="I18:I20"/>
    <mergeCell ref="J18:J20"/>
    <mergeCell ref="K18:K20"/>
    <mergeCell ref="D18:D20"/>
    <mergeCell ref="E18:E20"/>
    <mergeCell ref="H17:H20"/>
    <mergeCell ref="M17:M20"/>
    <mergeCell ref="I17:K17"/>
    <mergeCell ref="L17:L20"/>
    <mergeCell ref="A5:A7"/>
    <mergeCell ref="B6:B7"/>
    <mergeCell ref="B5:G5"/>
    <mergeCell ref="F6:F7"/>
    <mergeCell ref="C6:C7"/>
    <mergeCell ref="G6:G7"/>
    <mergeCell ref="H5:M5"/>
    <mergeCell ref="H6:H7"/>
    <mergeCell ref="I6:I7"/>
    <mergeCell ref="L6:L7"/>
    <mergeCell ref="M6:M7"/>
    <mergeCell ref="A16:A20"/>
    <mergeCell ref="G17:G20"/>
    <mergeCell ref="B17:B20"/>
    <mergeCell ref="C17:E17"/>
    <mergeCell ref="F17:F20"/>
    <mergeCell ref="C18:C20"/>
    <mergeCell ref="B16:G16"/>
    <mergeCell ref="H16:M1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7"/>
  <sheetViews>
    <sheetView zoomScaleNormal="100" zoomScaleSheetLayoutView="100" workbookViewId="0">
      <selection activeCell="H11" sqref="H11"/>
    </sheetView>
  </sheetViews>
  <sheetFormatPr defaultRowHeight="13.5" x14ac:dyDescent="0.4"/>
  <cols>
    <col min="1" max="1" width="16.125" style="15" customWidth="1"/>
    <col min="2" max="2" width="15.5" style="15" customWidth="1"/>
    <col min="3" max="3" width="7.5" style="15" customWidth="1"/>
    <col min="4" max="4" width="9.125" style="15" bestFit="1" customWidth="1"/>
    <col min="5" max="5" width="11.625" style="15" customWidth="1"/>
    <col min="6" max="6" width="7.5" style="15" customWidth="1"/>
    <col min="7" max="7" width="8.125" style="15" customWidth="1"/>
    <col min="8" max="8" width="7.625" style="15" customWidth="1"/>
    <col min="9" max="16384" width="9" style="15"/>
  </cols>
  <sheetData>
    <row r="1" spans="1:8" ht="24" customHeight="1" x14ac:dyDescent="0.4">
      <c r="A1" s="342" t="s">
        <v>356</v>
      </c>
      <c r="B1" s="342"/>
      <c r="C1" s="342"/>
      <c r="D1" s="342"/>
      <c r="E1" s="342"/>
      <c r="F1" s="342"/>
      <c r="G1" s="342"/>
      <c r="H1" s="342"/>
    </row>
    <row r="2" spans="1:8" ht="13.5" customHeight="1" x14ac:dyDescent="0.4">
      <c r="A2" s="25"/>
      <c r="B2" s="17"/>
      <c r="C2" s="17"/>
      <c r="D2" s="17"/>
      <c r="E2" s="17"/>
      <c r="F2" s="17"/>
      <c r="G2" s="17"/>
      <c r="H2" s="17"/>
    </row>
    <row r="3" spans="1:8" x14ac:dyDescent="0.4">
      <c r="A3" s="343" t="s">
        <v>137</v>
      </c>
      <c r="B3" s="17"/>
      <c r="C3" s="17"/>
      <c r="D3" s="17"/>
      <c r="E3" s="17"/>
      <c r="F3" s="17"/>
      <c r="G3" s="229" t="s">
        <v>136</v>
      </c>
      <c r="H3" s="229"/>
    </row>
    <row r="4" spans="1:8" x14ac:dyDescent="0.4">
      <c r="A4" s="343" t="s">
        <v>355</v>
      </c>
      <c r="B4" s="17"/>
      <c r="C4" s="17"/>
      <c r="D4" s="17"/>
      <c r="E4" s="17"/>
      <c r="F4" s="17"/>
      <c r="G4" s="189"/>
      <c r="H4" s="189"/>
    </row>
    <row r="5" spans="1:8" ht="14.25" customHeight="1" x14ac:dyDescent="0.4">
      <c r="A5" s="204" t="s">
        <v>135</v>
      </c>
      <c r="B5" s="233" t="s">
        <v>134</v>
      </c>
      <c r="C5" s="210" t="s">
        <v>133</v>
      </c>
      <c r="D5" s="230"/>
      <c r="E5" s="210" t="s">
        <v>132</v>
      </c>
      <c r="F5" s="213"/>
      <c r="G5" s="210" t="s">
        <v>131</v>
      </c>
      <c r="H5" s="213"/>
    </row>
    <row r="6" spans="1:8" ht="14.25" customHeight="1" x14ac:dyDescent="0.4">
      <c r="A6" s="205"/>
      <c r="B6" s="234"/>
      <c r="C6" s="238" t="s">
        <v>130</v>
      </c>
      <c r="D6" s="235" t="s">
        <v>126</v>
      </c>
      <c r="E6" s="210" t="s">
        <v>73</v>
      </c>
      <c r="F6" s="230"/>
      <c r="G6" s="210" t="s">
        <v>73</v>
      </c>
      <c r="H6" s="230"/>
    </row>
    <row r="7" spans="1:8" ht="14.25" customHeight="1" x14ac:dyDescent="0.4">
      <c r="A7" s="205"/>
      <c r="B7" s="234"/>
      <c r="C7" s="239"/>
      <c r="D7" s="236"/>
      <c r="E7" s="221" t="s">
        <v>129</v>
      </c>
      <c r="F7" s="207" t="s">
        <v>126</v>
      </c>
      <c r="G7" s="233" t="s">
        <v>128</v>
      </c>
      <c r="H7" s="207" t="s">
        <v>126</v>
      </c>
    </row>
    <row r="8" spans="1:8" x14ac:dyDescent="0.4">
      <c r="A8" s="206"/>
      <c r="B8" s="222"/>
      <c r="C8" s="224"/>
      <c r="D8" s="237"/>
      <c r="E8" s="228"/>
      <c r="F8" s="209"/>
      <c r="G8" s="222"/>
      <c r="H8" s="209"/>
    </row>
    <row r="9" spans="1:8" ht="12" customHeight="1" x14ac:dyDescent="0.4">
      <c r="B9" s="24"/>
    </row>
    <row r="10" spans="1:8" ht="12" customHeight="1" x14ac:dyDescent="0.4">
      <c r="A10" s="344" t="s">
        <v>125</v>
      </c>
      <c r="B10" s="62">
        <v>737040</v>
      </c>
      <c r="C10" s="64">
        <v>7805</v>
      </c>
      <c r="D10" s="64">
        <v>508702</v>
      </c>
      <c r="E10" s="64">
        <v>3960</v>
      </c>
      <c r="F10" s="64">
        <v>113914</v>
      </c>
      <c r="G10" s="64">
        <v>7602</v>
      </c>
      <c r="H10" s="64">
        <v>114424</v>
      </c>
    </row>
    <row r="11" spans="1:8" ht="12" customHeight="1" x14ac:dyDescent="0.4">
      <c r="A11" s="344" t="s">
        <v>124</v>
      </c>
      <c r="B11" s="62">
        <v>686787</v>
      </c>
      <c r="C11" s="64">
        <v>7214</v>
      </c>
      <c r="D11" s="64">
        <v>491591</v>
      </c>
      <c r="E11" s="64">
        <v>3110</v>
      </c>
      <c r="F11" s="64">
        <v>89427</v>
      </c>
      <c r="G11" s="64">
        <v>6978</v>
      </c>
      <c r="H11" s="64">
        <v>105769</v>
      </c>
    </row>
    <row r="12" spans="1:8" ht="12" customHeight="1" x14ac:dyDescent="0.4">
      <c r="A12" s="306" t="s">
        <v>123</v>
      </c>
      <c r="B12" s="62">
        <v>620074</v>
      </c>
      <c r="C12" s="64">
        <v>6469</v>
      </c>
      <c r="D12" s="64">
        <v>452142</v>
      </c>
      <c r="E12" s="64">
        <v>2652</v>
      </c>
      <c r="F12" s="64">
        <v>78742</v>
      </c>
      <c r="G12" s="64">
        <v>6017</v>
      </c>
      <c r="H12" s="64">
        <v>89190</v>
      </c>
    </row>
    <row r="13" spans="1:8" ht="12" customHeight="1" x14ac:dyDescent="0.4">
      <c r="A13" s="306" t="s">
        <v>59</v>
      </c>
      <c r="B13" s="62">
        <v>593628</v>
      </c>
      <c r="C13" s="64">
        <v>6204</v>
      </c>
      <c r="D13" s="64">
        <v>437280</v>
      </c>
      <c r="E13" s="64">
        <v>2496</v>
      </c>
      <c r="F13" s="64">
        <v>77464</v>
      </c>
      <c r="G13" s="64">
        <v>5614</v>
      </c>
      <c r="H13" s="64">
        <v>78884</v>
      </c>
    </row>
    <row r="14" spans="1:8" ht="12" customHeight="1" x14ac:dyDescent="0.4">
      <c r="A14" s="306" t="s">
        <v>58</v>
      </c>
      <c r="B14" s="62">
        <v>560111</v>
      </c>
      <c r="C14" s="64">
        <v>5622</v>
      </c>
      <c r="D14" s="64">
        <v>408740</v>
      </c>
      <c r="E14" s="64">
        <v>2418</v>
      </c>
      <c r="F14" s="64">
        <v>75989</v>
      </c>
      <c r="G14" s="64">
        <v>5272</v>
      </c>
      <c r="H14" s="64">
        <v>75382</v>
      </c>
    </row>
    <row r="15" spans="1:8" s="54" customFormat="1" ht="12" customHeight="1" x14ac:dyDescent="0.4">
      <c r="A15" s="306" t="s">
        <v>57</v>
      </c>
      <c r="B15" s="62">
        <v>546375</v>
      </c>
      <c r="C15" s="64">
        <v>5389</v>
      </c>
      <c r="D15" s="64">
        <v>401932</v>
      </c>
      <c r="E15" s="64">
        <v>2235</v>
      </c>
      <c r="F15" s="64">
        <v>72516</v>
      </c>
      <c r="G15" s="64">
        <v>4940</v>
      </c>
      <c r="H15" s="64">
        <v>71927</v>
      </c>
    </row>
    <row r="16" spans="1:8" s="54" customFormat="1" ht="12" customHeight="1" x14ac:dyDescent="0.4">
      <c r="A16" s="63" t="s">
        <v>122</v>
      </c>
      <c r="B16" s="60">
        <v>475075</v>
      </c>
      <c r="C16" s="60">
        <v>4050</v>
      </c>
      <c r="D16" s="60">
        <v>358437</v>
      </c>
      <c r="E16" s="60">
        <v>1772</v>
      </c>
      <c r="F16" s="60">
        <v>60865</v>
      </c>
      <c r="G16" s="60">
        <v>3502</v>
      </c>
      <c r="H16" s="60">
        <v>55773</v>
      </c>
    </row>
    <row r="17" spans="1:8" s="54" customFormat="1" ht="12" customHeight="1" x14ac:dyDescent="0.4">
      <c r="A17" s="63" t="s">
        <v>121</v>
      </c>
      <c r="B17" s="60">
        <v>424682</v>
      </c>
      <c r="C17" s="60">
        <v>3329</v>
      </c>
      <c r="D17" s="60">
        <v>322561</v>
      </c>
      <c r="E17" s="60">
        <v>1452</v>
      </c>
      <c r="F17" s="60">
        <v>53459</v>
      </c>
      <c r="G17" s="61">
        <v>2736</v>
      </c>
      <c r="H17" s="60">
        <v>48662</v>
      </c>
    </row>
    <row r="18" spans="1:8" s="54" customFormat="1" ht="12" customHeight="1" x14ac:dyDescent="0.4">
      <c r="A18" s="63" t="s">
        <v>120</v>
      </c>
      <c r="B18" s="60">
        <v>397718</v>
      </c>
      <c r="C18" s="60">
        <v>2718</v>
      </c>
      <c r="D18" s="60">
        <v>302881</v>
      </c>
      <c r="E18" s="60">
        <v>1213</v>
      </c>
      <c r="F18" s="60">
        <v>49575</v>
      </c>
      <c r="G18" s="61">
        <v>2263</v>
      </c>
      <c r="H18" s="60">
        <v>45262</v>
      </c>
    </row>
    <row r="19" spans="1:8" s="54" customFormat="1" ht="12" customHeight="1" x14ac:dyDescent="0.4">
      <c r="A19" s="63" t="s">
        <v>119</v>
      </c>
      <c r="B19" s="60">
        <v>316244</v>
      </c>
      <c r="C19" s="60">
        <v>1811</v>
      </c>
      <c r="D19" s="60">
        <v>235405</v>
      </c>
      <c r="E19" s="60">
        <v>870</v>
      </c>
      <c r="F19" s="60">
        <v>38941</v>
      </c>
      <c r="G19" s="61">
        <v>1568</v>
      </c>
      <c r="H19" s="60">
        <v>41898</v>
      </c>
    </row>
    <row r="20" spans="1:8" s="54" customFormat="1" ht="12" customHeight="1" x14ac:dyDescent="0.4">
      <c r="A20" s="63" t="s">
        <v>352</v>
      </c>
      <c r="B20" s="60">
        <f>SUM(B22:B42)</f>
        <v>412065</v>
      </c>
      <c r="C20" s="60">
        <f t="shared" ref="C20:H20" si="0">SUM(C22:C42)</f>
        <v>1795</v>
      </c>
      <c r="D20" s="60">
        <f t="shared" si="0"/>
        <v>338040</v>
      </c>
      <c r="E20" s="60">
        <f t="shared" si="0"/>
        <v>739</v>
      </c>
      <c r="F20" s="60">
        <f t="shared" si="0"/>
        <v>35675</v>
      </c>
      <c r="G20" s="60">
        <f t="shared" si="0"/>
        <v>1105</v>
      </c>
      <c r="H20" s="60">
        <f t="shared" si="0"/>
        <v>29524</v>
      </c>
    </row>
    <row r="21" spans="1:8" s="54" customFormat="1" ht="12" customHeight="1" x14ac:dyDescent="0.4">
      <c r="A21" s="306"/>
      <c r="B21" s="62"/>
      <c r="C21" s="60"/>
      <c r="D21" s="60"/>
      <c r="E21" s="60"/>
      <c r="F21" s="60"/>
      <c r="G21" s="61"/>
      <c r="H21" s="60"/>
    </row>
    <row r="22" spans="1:8" s="33" customFormat="1" ht="12" customHeight="1" x14ac:dyDescent="0.4">
      <c r="A22" s="345" t="s">
        <v>32</v>
      </c>
      <c r="B22" s="59">
        <v>32263</v>
      </c>
      <c r="C22" s="58">
        <v>123</v>
      </c>
      <c r="D22" s="58">
        <v>27437</v>
      </c>
      <c r="E22" s="58">
        <v>9</v>
      </c>
      <c r="F22" s="58">
        <v>388</v>
      </c>
      <c r="G22" s="58">
        <v>95</v>
      </c>
      <c r="H22" s="58">
        <v>3766</v>
      </c>
    </row>
    <row r="23" spans="1:8" s="33" customFormat="1" ht="12" customHeight="1" x14ac:dyDescent="0.4">
      <c r="A23" s="345" t="s">
        <v>31</v>
      </c>
      <c r="B23" s="59">
        <v>8624</v>
      </c>
      <c r="C23" s="58">
        <v>20</v>
      </c>
      <c r="D23" s="58">
        <v>7727</v>
      </c>
      <c r="E23" s="58">
        <v>2</v>
      </c>
      <c r="F23" s="58">
        <v>131</v>
      </c>
      <c r="G23" s="58">
        <v>15</v>
      </c>
      <c r="H23" s="58">
        <v>491</v>
      </c>
    </row>
    <row r="24" spans="1:8" s="33" customFormat="1" ht="12" customHeight="1" x14ac:dyDescent="0.4">
      <c r="A24" s="345" t="s">
        <v>30</v>
      </c>
      <c r="B24" s="59">
        <v>11829</v>
      </c>
      <c r="C24" s="58">
        <v>67</v>
      </c>
      <c r="D24" s="58">
        <v>10048</v>
      </c>
      <c r="E24" s="58">
        <v>8</v>
      </c>
      <c r="F24" s="58">
        <v>120</v>
      </c>
      <c r="G24" s="58">
        <v>59</v>
      </c>
      <c r="H24" s="58">
        <v>1431</v>
      </c>
    </row>
    <row r="25" spans="1:8" s="33" customFormat="1" ht="12" customHeight="1" x14ac:dyDescent="0.4">
      <c r="A25" s="345" t="s">
        <v>29</v>
      </c>
      <c r="B25" s="59">
        <v>10502</v>
      </c>
      <c r="C25" s="58">
        <v>55</v>
      </c>
      <c r="D25" s="58">
        <v>8458</v>
      </c>
      <c r="E25" s="58">
        <v>2</v>
      </c>
      <c r="F25" s="58">
        <v>15</v>
      </c>
      <c r="G25" s="58">
        <v>49</v>
      </c>
      <c r="H25" s="58">
        <v>1623</v>
      </c>
    </row>
    <row r="26" spans="1:8" s="33" customFormat="1" ht="12" customHeight="1" x14ac:dyDescent="0.4">
      <c r="A26" s="345" t="s">
        <v>28</v>
      </c>
      <c r="B26" s="59">
        <v>6055</v>
      </c>
      <c r="C26" s="58">
        <v>45</v>
      </c>
      <c r="D26" s="58">
        <v>4656</v>
      </c>
      <c r="E26" s="58">
        <v>10</v>
      </c>
      <c r="F26" s="58">
        <v>288</v>
      </c>
      <c r="G26" s="58">
        <v>36</v>
      </c>
      <c r="H26" s="58">
        <v>912</v>
      </c>
    </row>
    <row r="27" spans="1:8" s="33" customFormat="1" ht="12" customHeight="1" x14ac:dyDescent="0.4">
      <c r="A27" s="345" t="s">
        <v>27</v>
      </c>
      <c r="B27" s="59">
        <v>21131</v>
      </c>
      <c r="C27" s="58">
        <v>59</v>
      </c>
      <c r="D27" s="58">
        <v>19359</v>
      </c>
      <c r="E27" s="58">
        <v>5</v>
      </c>
      <c r="F27" s="58">
        <v>92</v>
      </c>
      <c r="G27" s="58">
        <v>46</v>
      </c>
      <c r="H27" s="58">
        <v>1326</v>
      </c>
    </row>
    <row r="28" spans="1:8" s="33" customFormat="1" ht="12" customHeight="1" x14ac:dyDescent="0.4">
      <c r="A28" s="345" t="s">
        <v>26</v>
      </c>
      <c r="B28" s="59">
        <v>19047</v>
      </c>
      <c r="C28" s="58">
        <v>137</v>
      </c>
      <c r="D28" s="58">
        <v>10348</v>
      </c>
      <c r="E28" s="58">
        <v>70</v>
      </c>
      <c r="F28" s="58">
        <v>2825</v>
      </c>
      <c r="G28" s="58">
        <v>103</v>
      </c>
      <c r="H28" s="58">
        <v>4120</v>
      </c>
    </row>
    <row r="29" spans="1:8" s="33" customFormat="1" ht="12" customHeight="1" x14ac:dyDescent="0.4">
      <c r="A29" s="345" t="s">
        <v>25</v>
      </c>
      <c r="B29" s="59">
        <v>11480</v>
      </c>
      <c r="C29" s="58">
        <v>85</v>
      </c>
      <c r="D29" s="58">
        <v>7119</v>
      </c>
      <c r="E29" s="58">
        <v>53</v>
      </c>
      <c r="F29" s="58">
        <v>3151</v>
      </c>
      <c r="G29" s="58">
        <v>44</v>
      </c>
      <c r="H29" s="58">
        <v>1095</v>
      </c>
    </row>
    <row r="30" spans="1:8" s="33" customFormat="1" ht="12" customHeight="1" x14ac:dyDescent="0.4">
      <c r="A30" s="345" t="s">
        <v>24</v>
      </c>
      <c r="B30" s="59">
        <v>58468</v>
      </c>
      <c r="C30" s="58">
        <v>150</v>
      </c>
      <c r="D30" s="58">
        <v>53389</v>
      </c>
      <c r="E30" s="58">
        <v>50</v>
      </c>
      <c r="F30" s="58">
        <v>2206</v>
      </c>
      <c r="G30" s="58">
        <v>89</v>
      </c>
      <c r="H30" s="58">
        <v>2292</v>
      </c>
    </row>
    <row r="31" spans="1:8" s="33" customFormat="1" ht="12" customHeight="1" x14ac:dyDescent="0.4">
      <c r="A31" s="345" t="s">
        <v>23</v>
      </c>
      <c r="B31" s="59">
        <v>27776</v>
      </c>
      <c r="C31" s="58">
        <v>124</v>
      </c>
      <c r="D31" s="58">
        <v>19838</v>
      </c>
      <c r="E31" s="58">
        <v>105</v>
      </c>
      <c r="F31" s="58">
        <v>6335</v>
      </c>
      <c r="G31" s="58">
        <v>61</v>
      </c>
      <c r="H31" s="58">
        <v>1304</v>
      </c>
    </row>
    <row r="32" spans="1:8" s="33" customFormat="1" ht="12" customHeight="1" x14ac:dyDescent="0.4">
      <c r="A32" s="345" t="s">
        <v>22</v>
      </c>
      <c r="B32" s="59">
        <v>57109</v>
      </c>
      <c r="C32" s="58">
        <v>150</v>
      </c>
      <c r="D32" s="58">
        <v>52564</v>
      </c>
      <c r="E32" s="58">
        <v>47</v>
      </c>
      <c r="F32" s="58">
        <v>2067</v>
      </c>
      <c r="G32" s="58">
        <v>95</v>
      </c>
      <c r="H32" s="58">
        <v>1978</v>
      </c>
    </row>
    <row r="33" spans="1:8" s="33" customFormat="1" ht="12" customHeight="1" x14ac:dyDescent="0.4">
      <c r="A33" s="345" t="s">
        <v>21</v>
      </c>
      <c r="B33" s="59">
        <v>23450</v>
      </c>
      <c r="C33" s="58">
        <v>159</v>
      </c>
      <c r="D33" s="58">
        <v>17908</v>
      </c>
      <c r="E33" s="58">
        <v>117</v>
      </c>
      <c r="F33" s="58">
        <v>4618</v>
      </c>
      <c r="G33" s="58">
        <v>75</v>
      </c>
      <c r="H33" s="58">
        <v>819</v>
      </c>
    </row>
    <row r="34" spans="1:8" s="33" customFormat="1" ht="12" customHeight="1" x14ac:dyDescent="0.4">
      <c r="A34" s="345" t="s">
        <v>20</v>
      </c>
      <c r="B34" s="59">
        <v>18521</v>
      </c>
      <c r="C34" s="58">
        <v>64</v>
      </c>
      <c r="D34" s="58">
        <v>16960</v>
      </c>
      <c r="E34" s="58">
        <v>24</v>
      </c>
      <c r="F34" s="58">
        <v>853</v>
      </c>
      <c r="G34" s="58">
        <v>25</v>
      </c>
      <c r="H34" s="58">
        <v>651</v>
      </c>
    </row>
    <row r="35" spans="1:8" s="33" customFormat="1" ht="12" customHeight="1" x14ac:dyDescent="0.4">
      <c r="A35" s="345" t="s">
        <v>19</v>
      </c>
      <c r="B35" s="59">
        <v>28456</v>
      </c>
      <c r="C35" s="58">
        <v>76</v>
      </c>
      <c r="D35" s="58">
        <v>25923</v>
      </c>
      <c r="E35" s="58">
        <v>22</v>
      </c>
      <c r="F35" s="58">
        <v>895</v>
      </c>
      <c r="G35" s="58">
        <v>42</v>
      </c>
      <c r="H35" s="58">
        <v>781</v>
      </c>
    </row>
    <row r="36" spans="1:8" s="33" customFormat="1" ht="12" customHeight="1" x14ac:dyDescent="0.4">
      <c r="A36" s="345" t="s">
        <v>18</v>
      </c>
      <c r="B36" s="59">
        <v>6313</v>
      </c>
      <c r="C36" s="58">
        <v>63</v>
      </c>
      <c r="D36" s="58">
        <v>3831</v>
      </c>
      <c r="E36" s="58">
        <v>9</v>
      </c>
      <c r="F36" s="58">
        <v>527</v>
      </c>
      <c r="G36" s="58">
        <v>38</v>
      </c>
      <c r="H36" s="58">
        <v>1562</v>
      </c>
    </row>
    <row r="37" spans="1:8" s="33" customFormat="1" ht="12" customHeight="1" x14ac:dyDescent="0.4">
      <c r="A37" s="345" t="s">
        <v>17</v>
      </c>
      <c r="B37" s="59">
        <v>10335</v>
      </c>
      <c r="C37" s="58">
        <v>90</v>
      </c>
      <c r="D37" s="58">
        <v>8234</v>
      </c>
      <c r="E37" s="58">
        <v>19</v>
      </c>
      <c r="F37" s="58">
        <v>891</v>
      </c>
      <c r="G37" s="58">
        <v>53</v>
      </c>
      <c r="H37" s="58">
        <v>1027</v>
      </c>
    </row>
    <row r="38" spans="1:8" s="33" customFormat="1" ht="12" customHeight="1" x14ac:dyDescent="0.4">
      <c r="A38" s="345" t="s">
        <v>16</v>
      </c>
      <c r="B38" s="59">
        <v>15790</v>
      </c>
      <c r="C38" s="58">
        <v>82</v>
      </c>
      <c r="D38" s="58">
        <v>13251</v>
      </c>
      <c r="E38" s="58">
        <v>42</v>
      </c>
      <c r="F38" s="58">
        <v>1414</v>
      </c>
      <c r="G38" s="58">
        <v>47</v>
      </c>
      <c r="H38" s="58">
        <v>945</v>
      </c>
    </row>
    <row r="39" spans="1:8" s="33" customFormat="1" ht="12" customHeight="1" x14ac:dyDescent="0.4">
      <c r="A39" s="345" t="s">
        <v>15</v>
      </c>
      <c r="B39" s="59">
        <v>21324</v>
      </c>
      <c r="C39" s="58">
        <v>110</v>
      </c>
      <c r="D39" s="58">
        <v>15079</v>
      </c>
      <c r="E39" s="58">
        <v>65</v>
      </c>
      <c r="F39" s="58">
        <v>3980</v>
      </c>
      <c r="G39" s="58">
        <v>58</v>
      </c>
      <c r="H39" s="58">
        <v>1022</v>
      </c>
    </row>
    <row r="40" spans="1:8" s="33" customFormat="1" ht="12" customHeight="1" x14ac:dyDescent="0.4">
      <c r="A40" s="345" t="s">
        <v>14</v>
      </c>
      <c r="B40" s="59">
        <v>2299</v>
      </c>
      <c r="C40" s="58">
        <v>19</v>
      </c>
      <c r="D40" s="58">
        <v>1097</v>
      </c>
      <c r="E40" s="58">
        <v>10</v>
      </c>
      <c r="F40" s="58">
        <v>400</v>
      </c>
      <c r="G40" s="58">
        <v>15</v>
      </c>
      <c r="H40" s="58">
        <v>574</v>
      </c>
    </row>
    <row r="41" spans="1:8" s="33" customFormat="1" ht="12" customHeight="1" x14ac:dyDescent="0.4">
      <c r="A41" s="345" t="s">
        <v>13</v>
      </c>
      <c r="B41" s="59">
        <v>17674</v>
      </c>
      <c r="C41" s="58">
        <v>83</v>
      </c>
      <c r="D41" s="58">
        <v>14472</v>
      </c>
      <c r="E41" s="58">
        <v>42</v>
      </c>
      <c r="F41" s="58">
        <v>1675</v>
      </c>
      <c r="G41" s="58">
        <v>47</v>
      </c>
      <c r="H41" s="58">
        <v>1372</v>
      </c>
    </row>
    <row r="42" spans="1:8" s="33" customFormat="1" ht="12" customHeight="1" x14ac:dyDescent="0.4">
      <c r="A42" s="345" t="s">
        <v>12</v>
      </c>
      <c r="B42" s="59">
        <v>3619</v>
      </c>
      <c r="C42" s="58">
        <v>34</v>
      </c>
      <c r="D42" s="58">
        <v>342</v>
      </c>
      <c r="E42" s="58">
        <v>28</v>
      </c>
      <c r="F42" s="58">
        <v>2804</v>
      </c>
      <c r="G42" s="58">
        <v>13</v>
      </c>
      <c r="H42" s="58">
        <v>433</v>
      </c>
    </row>
    <row r="43" spans="1:8" ht="12" customHeight="1" x14ac:dyDescent="0.4">
      <c r="A43" s="57"/>
      <c r="B43" s="56"/>
      <c r="C43" s="55"/>
      <c r="D43" s="55"/>
      <c r="E43" s="55"/>
      <c r="F43" s="55"/>
      <c r="G43" s="55"/>
      <c r="H43" s="55"/>
    </row>
    <row r="44" spans="1:8" x14ac:dyDescent="0.4">
      <c r="A44" s="346" t="s">
        <v>52</v>
      </c>
      <c r="B44" s="346"/>
      <c r="C44" s="346"/>
      <c r="D44" s="346"/>
    </row>
    <row r="45" spans="1:8" s="54" customFormat="1" ht="12" x14ac:dyDescent="0.4"/>
    <row r="46" spans="1:8" x14ac:dyDescent="0.4">
      <c r="B46" s="31"/>
      <c r="C46" s="31"/>
      <c r="D46" s="31"/>
      <c r="E46" s="31"/>
      <c r="F46" s="31"/>
      <c r="G46" s="31"/>
      <c r="H46" s="31"/>
    </row>
    <row r="47" spans="1:8" s="52" customFormat="1" ht="14.25" x14ac:dyDescent="0.4">
      <c r="B47" s="53"/>
      <c r="C47" s="53"/>
      <c r="D47" s="53"/>
      <c r="E47" s="53"/>
      <c r="F47" s="53"/>
      <c r="G47" s="53"/>
      <c r="H47" s="53"/>
    </row>
  </sheetData>
  <mergeCells count="16">
    <mergeCell ref="A44:D44"/>
    <mergeCell ref="A1:H1"/>
    <mergeCell ref="G3:H3"/>
    <mergeCell ref="A5:A8"/>
    <mergeCell ref="B5:B8"/>
    <mergeCell ref="C5:D5"/>
    <mergeCell ref="E5:F5"/>
    <mergeCell ref="C6:C8"/>
    <mergeCell ref="D6:D8"/>
    <mergeCell ref="E6:F6"/>
    <mergeCell ref="G6:H6"/>
    <mergeCell ref="E7:E8"/>
    <mergeCell ref="F7:F8"/>
    <mergeCell ref="G7:G8"/>
    <mergeCell ref="H7:H8"/>
    <mergeCell ref="G5:H5"/>
  </mergeCells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5"/>
  <sheetViews>
    <sheetView zoomScaleNormal="100" workbookViewId="0">
      <selection activeCell="H22" sqref="H22"/>
    </sheetView>
  </sheetViews>
  <sheetFormatPr defaultColWidth="14.625" defaultRowHeight="13.5" x14ac:dyDescent="0.15"/>
  <cols>
    <col min="1" max="1" width="14.625" style="65" customWidth="1"/>
    <col min="2" max="17" width="9.625" style="65" customWidth="1"/>
    <col min="18" max="16384" width="14.625" style="65"/>
  </cols>
  <sheetData>
    <row r="1" spans="1:17" ht="24" customHeight="1" x14ac:dyDescent="0.15">
      <c r="A1" s="25" t="s">
        <v>154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7" ht="9" customHeight="1" x14ac:dyDescent="0.15"/>
    <row r="3" spans="1:17" x14ac:dyDescent="0.15">
      <c r="A3" s="138" t="s">
        <v>354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Q3" s="37" t="s">
        <v>153</v>
      </c>
    </row>
    <row r="4" spans="1:17" ht="6" customHeight="1" x14ac:dyDescent="0.15">
      <c r="A4" s="338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339"/>
      <c r="Q4" s="71"/>
    </row>
    <row r="5" spans="1:17" s="15" customFormat="1" ht="14.25" customHeight="1" x14ac:dyDescent="0.4">
      <c r="A5" s="204" t="s">
        <v>135</v>
      </c>
      <c r="B5" s="210" t="s">
        <v>152</v>
      </c>
      <c r="C5" s="230"/>
      <c r="D5" s="210" t="s">
        <v>151</v>
      </c>
      <c r="E5" s="230"/>
      <c r="F5" s="210" t="s">
        <v>150</v>
      </c>
      <c r="G5" s="230"/>
      <c r="H5" s="210" t="s">
        <v>149</v>
      </c>
      <c r="I5" s="230"/>
      <c r="J5" s="210" t="s">
        <v>148</v>
      </c>
      <c r="K5" s="230"/>
      <c r="L5" s="210" t="s">
        <v>147</v>
      </c>
      <c r="M5" s="230"/>
      <c r="N5" s="210" t="s">
        <v>146</v>
      </c>
      <c r="O5" s="230"/>
      <c r="P5" s="210" t="s">
        <v>145</v>
      </c>
      <c r="Q5" s="213"/>
    </row>
    <row r="6" spans="1:17" s="15" customFormat="1" ht="14.25" customHeight="1" x14ac:dyDescent="0.4">
      <c r="A6" s="206"/>
      <c r="B6" s="188" t="s">
        <v>140</v>
      </c>
      <c r="C6" s="188" t="s">
        <v>139</v>
      </c>
      <c r="D6" s="188" t="s">
        <v>140</v>
      </c>
      <c r="E6" s="188" t="s">
        <v>139</v>
      </c>
      <c r="F6" s="188" t="s">
        <v>140</v>
      </c>
      <c r="G6" s="188" t="s">
        <v>139</v>
      </c>
      <c r="H6" s="188" t="s">
        <v>140</v>
      </c>
      <c r="I6" s="188" t="s">
        <v>139</v>
      </c>
      <c r="J6" s="188" t="s">
        <v>140</v>
      </c>
      <c r="K6" s="188" t="s">
        <v>139</v>
      </c>
      <c r="L6" s="188" t="s">
        <v>140</v>
      </c>
      <c r="M6" s="188" t="s">
        <v>139</v>
      </c>
      <c r="N6" s="188" t="s">
        <v>140</v>
      </c>
      <c r="O6" s="188" t="s">
        <v>139</v>
      </c>
      <c r="P6" s="188" t="s">
        <v>140</v>
      </c>
      <c r="Q6" s="188" t="s">
        <v>139</v>
      </c>
    </row>
    <row r="7" spans="1:17" ht="13.5" customHeight="1" x14ac:dyDescent="0.15">
      <c r="B7" s="77"/>
    </row>
    <row r="8" spans="1:17" ht="13.5" customHeight="1" x14ac:dyDescent="0.15">
      <c r="A8" s="316" t="s">
        <v>64</v>
      </c>
      <c r="B8" s="76">
        <v>1080</v>
      </c>
      <c r="C8" s="75">
        <v>186</v>
      </c>
      <c r="D8" s="75">
        <v>1428</v>
      </c>
      <c r="E8" s="75">
        <v>432</v>
      </c>
      <c r="F8" s="75">
        <v>937</v>
      </c>
      <c r="G8" s="75">
        <v>99</v>
      </c>
      <c r="H8" s="75">
        <v>263</v>
      </c>
      <c r="I8" s="75">
        <v>17</v>
      </c>
      <c r="J8" s="75">
        <v>1077</v>
      </c>
      <c r="K8" s="75">
        <v>97</v>
      </c>
      <c r="L8" s="75">
        <v>89</v>
      </c>
      <c r="M8" s="75">
        <v>6</v>
      </c>
      <c r="N8" s="75">
        <v>62</v>
      </c>
      <c r="O8" s="75">
        <v>13</v>
      </c>
      <c r="P8" s="75">
        <v>88</v>
      </c>
      <c r="Q8" s="75">
        <v>6</v>
      </c>
    </row>
    <row r="9" spans="1:17" ht="13.5" customHeight="1" x14ac:dyDescent="0.15">
      <c r="A9" s="316" t="s">
        <v>62</v>
      </c>
      <c r="B9" s="76">
        <v>1025</v>
      </c>
      <c r="C9" s="75">
        <v>220</v>
      </c>
      <c r="D9" s="75">
        <v>1146</v>
      </c>
      <c r="E9" s="75">
        <v>311</v>
      </c>
      <c r="F9" s="75">
        <v>687</v>
      </c>
      <c r="G9" s="75">
        <v>70</v>
      </c>
      <c r="H9" s="75">
        <v>255</v>
      </c>
      <c r="I9" s="75">
        <v>15</v>
      </c>
      <c r="J9" s="75">
        <v>1117</v>
      </c>
      <c r="K9" s="75">
        <v>96</v>
      </c>
      <c r="L9" s="75">
        <v>70</v>
      </c>
      <c r="M9" s="75">
        <v>5</v>
      </c>
      <c r="N9" s="75">
        <v>85</v>
      </c>
      <c r="O9" s="75">
        <v>8</v>
      </c>
      <c r="P9" s="75">
        <v>129</v>
      </c>
      <c r="Q9" s="75">
        <v>7</v>
      </c>
    </row>
    <row r="10" spans="1:17" ht="13.5" customHeight="1" x14ac:dyDescent="0.15">
      <c r="A10" s="316" t="s">
        <v>60</v>
      </c>
      <c r="B10" s="76">
        <v>855</v>
      </c>
      <c r="C10" s="75">
        <v>225</v>
      </c>
      <c r="D10" s="75">
        <v>864</v>
      </c>
      <c r="E10" s="75">
        <v>222</v>
      </c>
      <c r="F10" s="75">
        <v>473</v>
      </c>
      <c r="G10" s="75">
        <v>47</v>
      </c>
      <c r="H10" s="75">
        <v>160</v>
      </c>
      <c r="I10" s="75">
        <v>13</v>
      </c>
      <c r="J10" s="75">
        <v>1035</v>
      </c>
      <c r="K10" s="75">
        <v>100</v>
      </c>
      <c r="L10" s="75">
        <v>70</v>
      </c>
      <c r="M10" s="75">
        <v>5</v>
      </c>
      <c r="N10" s="75">
        <v>57</v>
      </c>
      <c r="O10" s="75">
        <v>6</v>
      </c>
      <c r="P10" s="75">
        <v>119</v>
      </c>
      <c r="Q10" s="75">
        <v>7</v>
      </c>
    </row>
    <row r="11" spans="1:17" ht="13.5" customHeight="1" x14ac:dyDescent="0.15">
      <c r="A11" s="316" t="s">
        <v>58</v>
      </c>
      <c r="B11" s="76">
        <v>778</v>
      </c>
      <c r="C11" s="75">
        <v>204</v>
      </c>
      <c r="D11" s="75">
        <v>675</v>
      </c>
      <c r="E11" s="75">
        <v>165</v>
      </c>
      <c r="F11" s="75">
        <v>354</v>
      </c>
      <c r="G11" s="75">
        <v>32</v>
      </c>
      <c r="H11" s="75">
        <v>153</v>
      </c>
      <c r="I11" s="75">
        <v>12</v>
      </c>
      <c r="J11" s="75">
        <v>1194</v>
      </c>
      <c r="K11" s="75">
        <v>150</v>
      </c>
      <c r="L11" s="75">
        <v>81</v>
      </c>
      <c r="M11" s="75">
        <v>7</v>
      </c>
      <c r="N11" s="75">
        <v>58</v>
      </c>
      <c r="O11" s="75">
        <v>7</v>
      </c>
      <c r="P11" s="75">
        <v>139</v>
      </c>
      <c r="Q11" s="75">
        <v>9</v>
      </c>
    </row>
    <row r="12" spans="1:17" ht="13.5" customHeight="1" x14ac:dyDescent="0.15">
      <c r="A12" s="316" t="s">
        <v>56</v>
      </c>
      <c r="B12" s="76">
        <v>633</v>
      </c>
      <c r="C12" s="75">
        <v>154</v>
      </c>
      <c r="D12" s="75">
        <v>450</v>
      </c>
      <c r="E12" s="75">
        <v>124</v>
      </c>
      <c r="F12" s="75">
        <v>269</v>
      </c>
      <c r="G12" s="75">
        <v>26</v>
      </c>
      <c r="H12" s="75">
        <v>107</v>
      </c>
      <c r="I12" s="75">
        <v>9</v>
      </c>
      <c r="J12" s="75">
        <v>1154</v>
      </c>
      <c r="K12" s="75">
        <v>166</v>
      </c>
      <c r="L12" s="75">
        <v>90</v>
      </c>
      <c r="M12" s="75">
        <v>8</v>
      </c>
      <c r="N12" s="75">
        <v>21</v>
      </c>
      <c r="O12" s="75">
        <v>1</v>
      </c>
      <c r="P12" s="75">
        <v>92</v>
      </c>
      <c r="Q12" s="75">
        <v>7</v>
      </c>
    </row>
    <row r="13" spans="1:17" ht="13.5" customHeight="1" x14ac:dyDescent="0.15">
      <c r="A13" s="316" t="s">
        <v>55</v>
      </c>
      <c r="B13" s="76">
        <v>289</v>
      </c>
      <c r="C13" s="75">
        <v>64</v>
      </c>
      <c r="D13" s="75">
        <v>153</v>
      </c>
      <c r="E13" s="75">
        <v>70</v>
      </c>
      <c r="F13" s="75">
        <v>248</v>
      </c>
      <c r="G13" s="75">
        <v>22</v>
      </c>
      <c r="H13" s="75">
        <v>98</v>
      </c>
      <c r="I13" s="75">
        <v>6</v>
      </c>
      <c r="J13" s="46" t="s">
        <v>79</v>
      </c>
      <c r="K13" s="46" t="s">
        <v>79</v>
      </c>
      <c r="L13" s="75">
        <v>61</v>
      </c>
      <c r="M13" s="75">
        <v>5</v>
      </c>
      <c r="N13" s="75">
        <v>16</v>
      </c>
      <c r="O13" s="75">
        <v>1</v>
      </c>
      <c r="P13" s="75">
        <v>91</v>
      </c>
      <c r="Q13" s="75">
        <v>6</v>
      </c>
    </row>
    <row r="14" spans="1:17" ht="13.5" customHeight="1" x14ac:dyDescent="0.15">
      <c r="A14" s="316" t="s">
        <v>144</v>
      </c>
      <c r="B14" s="76">
        <v>402</v>
      </c>
      <c r="C14" s="75">
        <v>98</v>
      </c>
      <c r="D14" s="75">
        <v>304</v>
      </c>
      <c r="E14" s="75">
        <v>118</v>
      </c>
      <c r="F14" s="75">
        <v>218</v>
      </c>
      <c r="G14" s="75">
        <v>26</v>
      </c>
      <c r="H14" s="46" t="s">
        <v>79</v>
      </c>
      <c r="I14" s="46" t="s">
        <v>79</v>
      </c>
      <c r="J14" s="46">
        <v>840</v>
      </c>
      <c r="K14" s="46">
        <v>167</v>
      </c>
      <c r="L14" s="46" t="s">
        <v>79</v>
      </c>
      <c r="M14" s="46" t="s">
        <v>79</v>
      </c>
      <c r="N14" s="46" t="s">
        <v>79</v>
      </c>
      <c r="O14" s="46" t="s">
        <v>79</v>
      </c>
      <c r="P14" s="46" t="s">
        <v>79</v>
      </c>
      <c r="Q14" s="46" t="s">
        <v>79</v>
      </c>
    </row>
    <row r="15" spans="1:17" ht="13.5" customHeight="1" x14ac:dyDescent="0.15">
      <c r="A15" s="316" t="s">
        <v>53</v>
      </c>
      <c r="B15" s="76">
        <v>306</v>
      </c>
      <c r="C15" s="75">
        <f>7175/100</f>
        <v>71.75</v>
      </c>
      <c r="D15" s="75">
        <v>215</v>
      </c>
      <c r="E15" s="75">
        <f>8307/100</f>
        <v>83.07</v>
      </c>
      <c r="F15" s="75">
        <v>175</v>
      </c>
      <c r="G15" s="75">
        <f>2549/100</f>
        <v>25.49</v>
      </c>
      <c r="H15" s="46">
        <v>48</v>
      </c>
      <c r="I15" s="46">
        <f>331/100</f>
        <v>3.31</v>
      </c>
      <c r="J15" s="46">
        <v>625</v>
      </c>
      <c r="K15" s="46">
        <f>13640/100</f>
        <v>136.4</v>
      </c>
      <c r="L15" s="46">
        <v>20</v>
      </c>
      <c r="M15" s="46">
        <f>126/100</f>
        <v>1.26</v>
      </c>
      <c r="N15" s="46">
        <v>8</v>
      </c>
      <c r="O15" s="46">
        <f>53/100</f>
        <v>0.53</v>
      </c>
      <c r="P15" s="46">
        <v>39</v>
      </c>
      <c r="Q15" s="46">
        <f>192/100</f>
        <v>1.92</v>
      </c>
    </row>
    <row r="16" spans="1:17" ht="13.5" customHeight="1" x14ac:dyDescent="0.15">
      <c r="A16" s="316" t="s">
        <v>352</v>
      </c>
      <c r="B16" s="76">
        <v>235</v>
      </c>
      <c r="C16" s="75">
        <f>6181/100</f>
        <v>61.81</v>
      </c>
      <c r="D16" s="75">
        <v>169</v>
      </c>
      <c r="E16" s="75">
        <f>6720.25/100</f>
        <v>67.202500000000001</v>
      </c>
      <c r="F16" s="75">
        <v>139</v>
      </c>
      <c r="G16" s="75">
        <f>2576/100</f>
        <v>25.76</v>
      </c>
      <c r="H16" s="46">
        <v>25</v>
      </c>
      <c r="I16" s="46">
        <f>234/100</f>
        <v>2.34</v>
      </c>
      <c r="J16" s="46">
        <v>521</v>
      </c>
      <c r="K16" s="46">
        <f>11666.99/100</f>
        <v>116.6699</v>
      </c>
      <c r="L16" s="46">
        <v>13</v>
      </c>
      <c r="M16" s="46">
        <v>1</v>
      </c>
      <c r="N16" s="46" t="s">
        <v>79</v>
      </c>
      <c r="O16" s="46" t="s">
        <v>79</v>
      </c>
      <c r="P16" s="46">
        <v>16</v>
      </c>
      <c r="Q16" s="46">
        <v>1.91</v>
      </c>
    </row>
    <row r="17" spans="1:17" ht="13.5" customHeight="1" x14ac:dyDescent="0.15">
      <c r="A17" s="74"/>
      <c r="B17" s="73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</row>
    <row r="18" spans="1:17" x14ac:dyDescent="0.15">
      <c r="B18" s="71"/>
      <c r="C18" s="71"/>
    </row>
    <row r="20" spans="1:17" ht="36" x14ac:dyDescent="0.15">
      <c r="A20" s="204" t="s">
        <v>135</v>
      </c>
      <c r="B20" s="210" t="s">
        <v>143</v>
      </c>
      <c r="C20" s="230"/>
      <c r="D20" s="70" t="s">
        <v>142</v>
      </c>
      <c r="E20" s="69" t="s">
        <v>141</v>
      </c>
    </row>
    <row r="21" spans="1:17" x14ac:dyDescent="0.15">
      <c r="A21" s="206"/>
      <c r="B21" s="188" t="s">
        <v>140</v>
      </c>
      <c r="C21" s="188" t="s">
        <v>139</v>
      </c>
      <c r="D21" s="68" t="s">
        <v>139</v>
      </c>
    </row>
    <row r="22" spans="1:17" x14ac:dyDescent="0.15">
      <c r="A22" s="340" t="s">
        <v>138</v>
      </c>
      <c r="B22" s="77">
        <v>136</v>
      </c>
      <c r="C22" s="341">
        <f>2298/100</f>
        <v>22.98</v>
      </c>
      <c r="D22" s="136">
        <f>1993/100</f>
        <v>19.93</v>
      </c>
    </row>
    <row r="23" spans="1:17" x14ac:dyDescent="0.15">
      <c r="A23" s="43" t="s">
        <v>353</v>
      </c>
      <c r="B23" s="73">
        <v>114</v>
      </c>
      <c r="C23" s="72">
        <v>20.170000000000002</v>
      </c>
      <c r="D23" s="131">
        <v>18.07</v>
      </c>
    </row>
    <row r="25" spans="1:17" x14ac:dyDescent="0.15">
      <c r="A25" s="67" t="s">
        <v>78</v>
      </c>
    </row>
  </sheetData>
  <mergeCells count="11">
    <mergeCell ref="A5:A6"/>
    <mergeCell ref="J5:K5"/>
    <mergeCell ref="L5:M5"/>
    <mergeCell ref="A20:A21"/>
    <mergeCell ref="B20:C20"/>
    <mergeCell ref="N5:O5"/>
    <mergeCell ref="P5:Q5"/>
    <mergeCell ref="B5:C5"/>
    <mergeCell ref="D5:E5"/>
    <mergeCell ref="F5:G5"/>
    <mergeCell ref="H5:I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32"/>
  <sheetViews>
    <sheetView zoomScaleNormal="100" workbookViewId="0">
      <pane ySplit="6" topLeftCell="A7" activePane="bottomLeft" state="frozen"/>
      <selection pane="bottomLeft" activeCell="I24" sqref="I24"/>
    </sheetView>
  </sheetViews>
  <sheetFormatPr defaultRowHeight="13.5" x14ac:dyDescent="0.15"/>
  <cols>
    <col min="1" max="1" width="16.125" style="78" customWidth="1"/>
    <col min="2" max="7" width="7.625" style="78" customWidth="1"/>
    <col min="8" max="16384" width="9" style="78"/>
  </cols>
  <sheetData>
    <row r="1" spans="1:20" ht="24" customHeight="1" x14ac:dyDescent="0.15">
      <c r="A1" s="176" t="s">
        <v>162</v>
      </c>
      <c r="B1" s="79"/>
      <c r="C1" s="79"/>
      <c r="D1" s="79"/>
      <c r="E1" s="79"/>
      <c r="F1" s="79"/>
      <c r="G1" s="79"/>
    </row>
    <row r="2" spans="1:20" ht="9" customHeight="1" x14ac:dyDescent="0.15">
      <c r="A2" s="176"/>
      <c r="B2" s="79"/>
      <c r="C2" s="79"/>
      <c r="D2" s="79"/>
      <c r="E2" s="79"/>
      <c r="F2" s="79"/>
      <c r="G2" s="79"/>
    </row>
    <row r="3" spans="1:20" x14ac:dyDescent="0.15">
      <c r="A3" s="15" t="s">
        <v>357</v>
      </c>
      <c r="B3" s="94"/>
      <c r="C3" s="94"/>
      <c r="D3" s="94"/>
      <c r="E3" s="94"/>
      <c r="F3" s="94"/>
      <c r="G3" s="94"/>
    </row>
    <row r="4" spans="1:20" s="97" customFormat="1" ht="14.25" customHeight="1" x14ac:dyDescent="0.4">
      <c r="A4" s="240" t="s">
        <v>92</v>
      </c>
      <c r="B4" s="243" t="s">
        <v>161</v>
      </c>
      <c r="C4" s="244"/>
      <c r="D4" s="243" t="s">
        <v>160</v>
      </c>
      <c r="E4" s="244"/>
      <c r="F4" s="247" t="s">
        <v>159</v>
      </c>
      <c r="G4" s="248"/>
      <c r="H4" s="64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</row>
    <row r="5" spans="1:20" s="97" customFormat="1" ht="14.25" customHeight="1" x14ac:dyDescent="0.4">
      <c r="A5" s="241"/>
      <c r="B5" s="245"/>
      <c r="C5" s="246"/>
      <c r="D5" s="245"/>
      <c r="E5" s="246"/>
      <c r="F5" s="249"/>
      <c r="G5" s="250"/>
      <c r="H5" s="64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</row>
    <row r="6" spans="1:20" s="97" customFormat="1" ht="14.25" customHeight="1" x14ac:dyDescent="0.4">
      <c r="A6" s="242"/>
      <c r="B6" s="99" t="s">
        <v>158</v>
      </c>
      <c r="C6" s="99" t="s">
        <v>157</v>
      </c>
      <c r="D6" s="99" t="s">
        <v>158</v>
      </c>
      <c r="E6" s="99" t="s">
        <v>157</v>
      </c>
      <c r="F6" s="99" t="s">
        <v>158</v>
      </c>
      <c r="G6" s="98" t="s">
        <v>157</v>
      </c>
      <c r="H6" s="64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</row>
    <row r="7" spans="1:20" ht="13.5" customHeight="1" x14ac:dyDescent="0.15">
      <c r="A7" s="94"/>
      <c r="B7" s="95"/>
      <c r="C7" s="94"/>
      <c r="D7" s="94"/>
      <c r="E7" s="94"/>
      <c r="F7" s="94"/>
      <c r="G7" s="94"/>
    </row>
    <row r="8" spans="1:20" ht="13.5" customHeight="1" x14ac:dyDescent="0.15">
      <c r="A8" s="96" t="s">
        <v>33</v>
      </c>
      <c r="B8" s="95"/>
      <c r="C8" s="94"/>
      <c r="D8" s="94"/>
      <c r="E8" s="94"/>
      <c r="F8" s="94"/>
      <c r="G8" s="94"/>
    </row>
    <row r="9" spans="1:20" s="88" customFormat="1" ht="13.5" customHeight="1" x14ac:dyDescent="0.15">
      <c r="A9" s="93" t="s">
        <v>156</v>
      </c>
      <c r="B9" s="347">
        <v>1238</v>
      </c>
      <c r="C9" s="348">
        <v>1261</v>
      </c>
      <c r="D9" s="348">
        <v>1429</v>
      </c>
      <c r="E9" s="348">
        <v>1632</v>
      </c>
      <c r="F9" s="348">
        <v>831</v>
      </c>
      <c r="G9" s="348">
        <v>838</v>
      </c>
    </row>
    <row r="10" spans="1:20" s="88" customFormat="1" ht="13.5" customHeight="1" x14ac:dyDescent="0.15">
      <c r="A10" s="91" t="s">
        <v>32</v>
      </c>
      <c r="B10" s="90">
        <v>86</v>
      </c>
      <c r="C10" s="89">
        <v>87</v>
      </c>
      <c r="D10" s="54">
        <v>100</v>
      </c>
      <c r="E10" s="54">
        <v>126</v>
      </c>
      <c r="F10" s="54">
        <v>66</v>
      </c>
      <c r="G10" s="54">
        <v>66</v>
      </c>
    </row>
    <row r="11" spans="1:20" s="88" customFormat="1" ht="13.5" customHeight="1" x14ac:dyDescent="0.15">
      <c r="A11" s="91" t="s">
        <v>31</v>
      </c>
      <c r="B11" s="48">
        <v>21</v>
      </c>
      <c r="C11" s="54">
        <v>21</v>
      </c>
      <c r="D11" s="89">
        <v>25</v>
      </c>
      <c r="E11" s="89">
        <v>28</v>
      </c>
      <c r="F11" s="89">
        <v>18</v>
      </c>
      <c r="G11" s="89">
        <v>18</v>
      </c>
    </row>
    <row r="12" spans="1:20" s="88" customFormat="1" ht="13.5" customHeight="1" x14ac:dyDescent="0.15">
      <c r="A12" s="91" t="s">
        <v>30</v>
      </c>
      <c r="B12" s="90">
        <v>56</v>
      </c>
      <c r="C12" s="89">
        <v>56</v>
      </c>
      <c r="D12" s="89">
        <v>67</v>
      </c>
      <c r="E12" s="89">
        <v>69</v>
      </c>
      <c r="F12" s="89">
        <v>40</v>
      </c>
      <c r="G12" s="89">
        <v>40</v>
      </c>
    </row>
    <row r="13" spans="1:20" s="88" customFormat="1" ht="13.5" customHeight="1" x14ac:dyDescent="0.15">
      <c r="A13" s="91" t="s">
        <v>29</v>
      </c>
      <c r="B13" s="90">
        <v>37</v>
      </c>
      <c r="C13" s="89">
        <v>37</v>
      </c>
      <c r="D13" s="89">
        <v>38</v>
      </c>
      <c r="E13" s="89">
        <v>43</v>
      </c>
      <c r="F13" s="89">
        <v>28</v>
      </c>
      <c r="G13" s="92">
        <v>28</v>
      </c>
    </row>
    <row r="14" spans="1:20" s="88" customFormat="1" ht="13.5" customHeight="1" x14ac:dyDescent="0.15">
      <c r="A14" s="91" t="s">
        <v>28</v>
      </c>
      <c r="B14" s="90">
        <v>36</v>
      </c>
      <c r="C14" s="89">
        <v>37</v>
      </c>
      <c r="D14" s="89">
        <v>42</v>
      </c>
      <c r="E14" s="89">
        <v>48</v>
      </c>
      <c r="F14" s="89">
        <v>24</v>
      </c>
      <c r="G14" s="92">
        <v>26</v>
      </c>
    </row>
    <row r="15" spans="1:20" s="88" customFormat="1" ht="13.5" customHeight="1" x14ac:dyDescent="0.15">
      <c r="A15" s="91" t="s">
        <v>27</v>
      </c>
      <c r="B15" s="48">
        <v>43</v>
      </c>
      <c r="C15" s="54">
        <v>45</v>
      </c>
      <c r="D15" s="89">
        <v>50</v>
      </c>
      <c r="E15" s="89">
        <v>62</v>
      </c>
      <c r="F15" s="92">
        <v>31</v>
      </c>
      <c r="G15" s="92">
        <v>32</v>
      </c>
    </row>
    <row r="16" spans="1:20" s="88" customFormat="1" ht="13.5" customHeight="1" x14ac:dyDescent="0.15">
      <c r="A16" s="91" t="s">
        <v>26</v>
      </c>
      <c r="B16" s="90">
        <v>81</v>
      </c>
      <c r="C16" s="89">
        <v>82</v>
      </c>
      <c r="D16" s="89">
        <v>109</v>
      </c>
      <c r="E16" s="89">
        <v>125</v>
      </c>
      <c r="F16" s="89">
        <v>47</v>
      </c>
      <c r="G16" s="92">
        <v>47</v>
      </c>
    </row>
    <row r="17" spans="1:7" s="88" customFormat="1" ht="13.5" customHeight="1" x14ac:dyDescent="0.15">
      <c r="A17" s="91" t="s">
        <v>25</v>
      </c>
      <c r="B17" s="48">
        <v>52</v>
      </c>
      <c r="C17" s="54">
        <v>52</v>
      </c>
      <c r="D17" s="89">
        <v>69</v>
      </c>
      <c r="E17" s="92">
        <v>74</v>
      </c>
      <c r="F17" s="89">
        <v>33</v>
      </c>
      <c r="G17" s="89">
        <v>34</v>
      </c>
    </row>
    <row r="18" spans="1:7" s="88" customFormat="1" ht="13.5" customHeight="1" x14ac:dyDescent="0.15">
      <c r="A18" s="91" t="s">
        <v>24</v>
      </c>
      <c r="B18" s="90">
        <v>144</v>
      </c>
      <c r="C18" s="89">
        <v>154</v>
      </c>
      <c r="D18" s="89">
        <v>157</v>
      </c>
      <c r="E18" s="89">
        <v>186</v>
      </c>
      <c r="F18" s="89">
        <v>111</v>
      </c>
      <c r="G18" s="89">
        <v>111</v>
      </c>
    </row>
    <row r="19" spans="1:7" ht="13.5" customHeight="1" x14ac:dyDescent="0.15">
      <c r="A19" s="86" t="s">
        <v>23</v>
      </c>
      <c r="B19" s="85">
        <v>87</v>
      </c>
      <c r="C19" s="84">
        <v>88</v>
      </c>
      <c r="D19" s="84">
        <v>114</v>
      </c>
      <c r="E19" s="84">
        <v>137</v>
      </c>
      <c r="F19" s="84">
        <v>54</v>
      </c>
      <c r="G19" s="84">
        <v>54</v>
      </c>
    </row>
    <row r="20" spans="1:7" ht="13.5" customHeight="1" x14ac:dyDescent="0.15">
      <c r="A20" s="86" t="s">
        <v>22</v>
      </c>
      <c r="B20" s="85">
        <v>116</v>
      </c>
      <c r="C20" s="84">
        <v>117</v>
      </c>
      <c r="D20" s="84">
        <v>132</v>
      </c>
      <c r="E20" s="84">
        <v>158</v>
      </c>
      <c r="F20" s="84">
        <v>99</v>
      </c>
      <c r="G20" s="87">
        <v>100</v>
      </c>
    </row>
    <row r="21" spans="1:7" ht="13.5" customHeight="1" x14ac:dyDescent="0.15">
      <c r="A21" s="86" t="s">
        <v>21</v>
      </c>
      <c r="B21" s="85">
        <v>109</v>
      </c>
      <c r="C21" s="84">
        <v>110</v>
      </c>
      <c r="D21" s="84">
        <v>126</v>
      </c>
      <c r="E21" s="84">
        <v>138</v>
      </c>
      <c r="F21" s="84">
        <v>54</v>
      </c>
      <c r="G21" s="84">
        <v>54</v>
      </c>
    </row>
    <row r="22" spans="1:7" ht="13.5" customHeight="1" x14ac:dyDescent="0.15">
      <c r="A22" s="86" t="s">
        <v>20</v>
      </c>
      <c r="B22" s="85">
        <v>34</v>
      </c>
      <c r="C22" s="84">
        <v>35</v>
      </c>
      <c r="D22" s="84">
        <v>24</v>
      </c>
      <c r="E22" s="87">
        <v>27</v>
      </c>
      <c r="F22" s="84">
        <v>17</v>
      </c>
      <c r="G22" s="87">
        <v>17</v>
      </c>
    </row>
    <row r="23" spans="1:7" ht="13.5" customHeight="1" x14ac:dyDescent="0.15">
      <c r="A23" s="86" t="s">
        <v>19</v>
      </c>
      <c r="B23" s="85">
        <v>46</v>
      </c>
      <c r="C23" s="84">
        <v>46</v>
      </c>
      <c r="D23" s="84">
        <v>44</v>
      </c>
      <c r="E23" s="84">
        <v>51</v>
      </c>
      <c r="F23" s="84">
        <v>28</v>
      </c>
      <c r="G23" s="87">
        <v>28</v>
      </c>
    </row>
    <row r="24" spans="1:7" ht="13.5" customHeight="1" x14ac:dyDescent="0.15">
      <c r="A24" s="86" t="s">
        <v>18</v>
      </c>
      <c r="B24" s="85">
        <v>49</v>
      </c>
      <c r="C24" s="84">
        <v>49</v>
      </c>
      <c r="D24" s="84">
        <v>59</v>
      </c>
      <c r="E24" s="84">
        <v>68</v>
      </c>
      <c r="F24" s="84">
        <v>43</v>
      </c>
      <c r="G24" s="87">
        <v>44</v>
      </c>
    </row>
    <row r="25" spans="1:7" ht="13.5" customHeight="1" x14ac:dyDescent="0.15">
      <c r="A25" s="86" t="s">
        <v>17</v>
      </c>
      <c r="B25" s="85">
        <v>58</v>
      </c>
      <c r="C25" s="84">
        <v>60</v>
      </c>
      <c r="D25" s="84">
        <v>58</v>
      </c>
      <c r="E25" s="84">
        <v>63</v>
      </c>
      <c r="F25" s="84">
        <v>26</v>
      </c>
      <c r="G25" s="87">
        <v>26</v>
      </c>
    </row>
    <row r="26" spans="1:7" ht="13.5" customHeight="1" x14ac:dyDescent="0.15">
      <c r="A26" s="86" t="s">
        <v>16</v>
      </c>
      <c r="B26" s="85">
        <v>59</v>
      </c>
      <c r="C26" s="84">
        <v>59</v>
      </c>
      <c r="D26" s="84">
        <v>51</v>
      </c>
      <c r="E26" s="84">
        <v>54</v>
      </c>
      <c r="F26" s="84">
        <v>34</v>
      </c>
      <c r="G26" s="87">
        <v>34</v>
      </c>
    </row>
    <row r="27" spans="1:7" ht="13.5" customHeight="1" x14ac:dyDescent="0.15">
      <c r="A27" s="86" t="s">
        <v>15</v>
      </c>
      <c r="B27" s="85">
        <v>43</v>
      </c>
      <c r="C27" s="84">
        <v>44</v>
      </c>
      <c r="D27" s="84">
        <v>56</v>
      </c>
      <c r="E27" s="84">
        <v>59</v>
      </c>
      <c r="F27" s="84">
        <v>28</v>
      </c>
      <c r="G27" s="87">
        <v>28</v>
      </c>
    </row>
    <row r="28" spans="1:7" ht="13.5" customHeight="1" x14ac:dyDescent="0.15">
      <c r="A28" s="86" t="s">
        <v>14</v>
      </c>
      <c r="B28" s="85">
        <v>17</v>
      </c>
      <c r="C28" s="84">
        <v>18</v>
      </c>
      <c r="D28" s="84">
        <v>21</v>
      </c>
      <c r="E28" s="84">
        <v>23</v>
      </c>
      <c r="F28" s="87">
        <v>10</v>
      </c>
      <c r="G28" s="87">
        <v>11</v>
      </c>
    </row>
    <row r="29" spans="1:7" ht="13.5" customHeight="1" x14ac:dyDescent="0.15">
      <c r="A29" s="86" t="s">
        <v>13</v>
      </c>
      <c r="B29" s="85">
        <v>55</v>
      </c>
      <c r="C29" s="84">
        <v>55</v>
      </c>
      <c r="D29" s="84">
        <v>68</v>
      </c>
      <c r="E29" s="84">
        <v>72</v>
      </c>
      <c r="F29" s="84">
        <v>34</v>
      </c>
      <c r="G29" s="87">
        <v>34</v>
      </c>
    </row>
    <row r="30" spans="1:7" ht="13.5" customHeight="1" x14ac:dyDescent="0.15">
      <c r="A30" s="86" t="s">
        <v>12</v>
      </c>
      <c r="B30" s="85">
        <v>9</v>
      </c>
      <c r="C30" s="84">
        <v>9</v>
      </c>
      <c r="D30" s="84">
        <v>19</v>
      </c>
      <c r="E30" s="84">
        <v>21</v>
      </c>
      <c r="F30" s="84">
        <v>6</v>
      </c>
      <c r="G30" s="84">
        <v>6</v>
      </c>
    </row>
    <row r="31" spans="1:7" ht="13.5" customHeight="1" x14ac:dyDescent="0.15">
      <c r="A31" s="83"/>
      <c r="B31" s="82"/>
      <c r="C31" s="81"/>
      <c r="D31" s="81"/>
      <c r="E31" s="81"/>
      <c r="F31" s="81"/>
      <c r="G31" s="81"/>
    </row>
    <row r="32" spans="1:7" ht="13.5" customHeight="1" x14ac:dyDescent="0.15">
      <c r="A32" s="80" t="s">
        <v>155</v>
      </c>
      <c r="B32" s="79"/>
      <c r="C32" s="79"/>
    </row>
  </sheetData>
  <mergeCells count="4">
    <mergeCell ref="A4:A6"/>
    <mergeCell ref="B4:C5"/>
    <mergeCell ref="F4:G5"/>
    <mergeCell ref="D4:E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23"/>
  <sheetViews>
    <sheetView zoomScaleNormal="100" workbookViewId="0">
      <pane xSplit="1" ySplit="6" topLeftCell="B7" activePane="bottomRight" state="frozen"/>
      <selection pane="topRight"/>
      <selection pane="bottomLeft"/>
      <selection pane="bottomRight" activeCell="F9" sqref="F9"/>
    </sheetView>
  </sheetViews>
  <sheetFormatPr defaultRowHeight="13.5" x14ac:dyDescent="0.15"/>
  <cols>
    <col min="1" max="1" width="18.125" style="100" customWidth="1"/>
    <col min="2" max="19" width="9.625" style="65" customWidth="1"/>
    <col min="20" max="22" width="11.625" style="65" customWidth="1"/>
    <col min="23" max="16384" width="9" style="65"/>
  </cols>
  <sheetData>
    <row r="1" spans="1:19" ht="17.25" x14ac:dyDescent="0.15">
      <c r="A1" s="25" t="s">
        <v>187</v>
      </c>
    </row>
    <row r="3" spans="1:19" x14ac:dyDescent="0.15">
      <c r="A3" s="349" t="s">
        <v>358</v>
      </c>
      <c r="H3" s="138"/>
    </row>
    <row r="4" spans="1:19" x14ac:dyDescent="0.15">
      <c r="A4" s="349" t="s">
        <v>359</v>
      </c>
      <c r="H4" s="138"/>
    </row>
    <row r="5" spans="1:19" x14ac:dyDescent="0.15">
      <c r="A5" s="350"/>
    </row>
    <row r="6" spans="1:19" s="15" customFormat="1" x14ac:dyDescent="0.4">
      <c r="A6" s="351" t="s">
        <v>135</v>
      </c>
      <c r="B6" s="219" t="s">
        <v>73</v>
      </c>
      <c r="C6" s="219" t="s">
        <v>186</v>
      </c>
      <c r="D6" s="219" t="s">
        <v>185</v>
      </c>
      <c r="E6" s="231" t="s">
        <v>184</v>
      </c>
      <c r="F6" s="219" t="s">
        <v>183</v>
      </c>
      <c r="G6" s="219" t="s">
        <v>182</v>
      </c>
      <c r="H6" s="219" t="s">
        <v>181</v>
      </c>
      <c r="I6" s="219" t="s">
        <v>180</v>
      </c>
      <c r="J6" s="219" t="s">
        <v>179</v>
      </c>
      <c r="K6" s="219" t="s">
        <v>178</v>
      </c>
      <c r="L6" s="219" t="s">
        <v>177</v>
      </c>
      <c r="M6" s="221" t="s">
        <v>176</v>
      </c>
      <c r="N6" s="219" t="s">
        <v>175</v>
      </c>
      <c r="O6" s="219" t="s">
        <v>174</v>
      </c>
      <c r="P6" s="219" t="s">
        <v>173</v>
      </c>
      <c r="Q6" s="219" t="s">
        <v>172</v>
      </c>
      <c r="R6" s="352" t="s">
        <v>171</v>
      </c>
      <c r="S6" s="223" t="s">
        <v>170</v>
      </c>
    </row>
    <row r="7" spans="1:19" s="15" customFormat="1" x14ac:dyDescent="0.4">
      <c r="A7" s="353"/>
      <c r="B7" s="220"/>
      <c r="C7" s="220"/>
      <c r="D7" s="220"/>
      <c r="E7" s="232"/>
      <c r="F7" s="220"/>
      <c r="G7" s="220"/>
      <c r="H7" s="220"/>
      <c r="I7" s="220"/>
      <c r="J7" s="220"/>
      <c r="K7" s="220"/>
      <c r="L7" s="220"/>
      <c r="M7" s="228"/>
      <c r="N7" s="220"/>
      <c r="O7" s="220"/>
      <c r="P7" s="220"/>
      <c r="Q7" s="220"/>
      <c r="R7" s="354"/>
      <c r="S7" s="355"/>
    </row>
    <row r="8" spans="1:19" x14ac:dyDescent="0.15">
      <c r="B8" s="103"/>
    </row>
    <row r="9" spans="1:19" x14ac:dyDescent="0.15">
      <c r="A9" s="334" t="s">
        <v>169</v>
      </c>
      <c r="B9" s="76">
        <v>8803</v>
      </c>
      <c r="C9" s="75">
        <v>6588</v>
      </c>
      <c r="D9" s="75">
        <v>15</v>
      </c>
      <c r="E9" s="75">
        <v>89</v>
      </c>
      <c r="F9" s="75">
        <v>237</v>
      </c>
      <c r="G9" s="46" t="s">
        <v>163</v>
      </c>
      <c r="H9" s="46" t="s">
        <v>163</v>
      </c>
      <c r="I9" s="75">
        <v>2</v>
      </c>
      <c r="J9" s="75">
        <v>600</v>
      </c>
      <c r="K9" s="75">
        <v>602</v>
      </c>
      <c r="L9" s="46" t="s">
        <v>163</v>
      </c>
      <c r="M9" s="75">
        <v>31</v>
      </c>
      <c r="N9" s="75">
        <v>114</v>
      </c>
      <c r="O9" s="46" t="s">
        <v>79</v>
      </c>
      <c r="P9" s="75">
        <v>37</v>
      </c>
      <c r="Q9" s="75">
        <v>64</v>
      </c>
      <c r="R9" s="75">
        <v>417</v>
      </c>
      <c r="S9" s="75">
        <v>7</v>
      </c>
    </row>
    <row r="10" spans="1:19" x14ac:dyDescent="0.15">
      <c r="A10" s="316" t="s">
        <v>168</v>
      </c>
      <c r="B10" s="76">
        <v>8738</v>
      </c>
      <c r="C10" s="75">
        <v>6753</v>
      </c>
      <c r="D10" s="75">
        <v>3</v>
      </c>
      <c r="E10" s="75">
        <v>52</v>
      </c>
      <c r="F10" s="75">
        <v>141</v>
      </c>
      <c r="G10" s="46" t="s">
        <v>163</v>
      </c>
      <c r="H10" s="46" t="s">
        <v>163</v>
      </c>
      <c r="I10" s="75">
        <v>8</v>
      </c>
      <c r="J10" s="75">
        <v>573</v>
      </c>
      <c r="K10" s="75">
        <v>677</v>
      </c>
      <c r="L10" s="46" t="s">
        <v>163</v>
      </c>
      <c r="M10" s="75">
        <v>25</v>
      </c>
      <c r="N10" s="75">
        <v>95</v>
      </c>
      <c r="O10" s="46" t="s">
        <v>79</v>
      </c>
      <c r="P10" s="75">
        <v>53</v>
      </c>
      <c r="Q10" s="75">
        <v>46</v>
      </c>
      <c r="R10" s="75">
        <v>298</v>
      </c>
      <c r="S10" s="75">
        <v>14</v>
      </c>
    </row>
    <row r="11" spans="1:19" x14ac:dyDescent="0.15">
      <c r="A11" s="316" t="s">
        <v>167</v>
      </c>
      <c r="B11" s="76">
        <v>8100</v>
      </c>
      <c r="C11" s="75">
        <v>5429</v>
      </c>
      <c r="D11" s="46" t="s">
        <v>79</v>
      </c>
      <c r="E11" s="75">
        <v>74</v>
      </c>
      <c r="F11" s="75">
        <v>147</v>
      </c>
      <c r="G11" s="46" t="s">
        <v>163</v>
      </c>
      <c r="H11" s="46" t="s">
        <v>163</v>
      </c>
      <c r="I11" s="75">
        <v>63</v>
      </c>
      <c r="J11" s="75">
        <v>924</v>
      </c>
      <c r="K11" s="75">
        <v>1010</v>
      </c>
      <c r="L11" s="46" t="s">
        <v>163</v>
      </c>
      <c r="M11" s="75">
        <v>51</v>
      </c>
      <c r="N11" s="75">
        <v>100</v>
      </c>
      <c r="O11" s="46" t="s">
        <v>79</v>
      </c>
      <c r="P11" s="75">
        <v>55</v>
      </c>
      <c r="Q11" s="75">
        <v>29</v>
      </c>
      <c r="R11" s="75">
        <v>195</v>
      </c>
      <c r="S11" s="75">
        <v>23</v>
      </c>
    </row>
    <row r="12" spans="1:19" x14ac:dyDescent="0.15">
      <c r="A12" s="316" t="s">
        <v>166</v>
      </c>
      <c r="B12" s="76">
        <v>7764</v>
      </c>
      <c r="C12" s="75">
        <v>5389</v>
      </c>
      <c r="D12" s="46" t="s">
        <v>79</v>
      </c>
      <c r="E12" s="75">
        <v>49</v>
      </c>
      <c r="F12" s="75">
        <v>103</v>
      </c>
      <c r="G12" s="46" t="s">
        <v>163</v>
      </c>
      <c r="H12" s="46" t="s">
        <v>163</v>
      </c>
      <c r="I12" s="75">
        <v>142</v>
      </c>
      <c r="J12" s="75">
        <v>737</v>
      </c>
      <c r="K12" s="75">
        <v>1019</v>
      </c>
      <c r="L12" s="46" t="s">
        <v>163</v>
      </c>
      <c r="M12" s="75">
        <v>48</v>
      </c>
      <c r="N12" s="75">
        <v>98</v>
      </c>
      <c r="O12" s="75">
        <v>31</v>
      </c>
      <c r="P12" s="75">
        <v>27</v>
      </c>
      <c r="Q12" s="75">
        <v>17</v>
      </c>
      <c r="R12" s="75">
        <v>102</v>
      </c>
      <c r="S12" s="75">
        <v>2</v>
      </c>
    </row>
    <row r="13" spans="1:19" x14ac:dyDescent="0.15">
      <c r="A13" s="316" t="s">
        <v>165</v>
      </c>
      <c r="B13" s="76">
        <v>7166</v>
      </c>
      <c r="C13" s="75">
        <v>5094</v>
      </c>
      <c r="D13" s="75">
        <v>2</v>
      </c>
      <c r="E13" s="75">
        <v>49</v>
      </c>
      <c r="F13" s="75">
        <v>91</v>
      </c>
      <c r="G13" s="46" t="s">
        <v>163</v>
      </c>
      <c r="H13" s="46" t="s">
        <v>163</v>
      </c>
      <c r="I13" s="75">
        <v>239</v>
      </c>
      <c r="J13" s="75">
        <v>531</v>
      </c>
      <c r="K13" s="75">
        <v>901</v>
      </c>
      <c r="L13" s="46" t="s">
        <v>163</v>
      </c>
      <c r="M13" s="75">
        <v>53</v>
      </c>
      <c r="N13" s="75">
        <v>97</v>
      </c>
      <c r="O13" s="75">
        <v>27</v>
      </c>
      <c r="P13" s="75">
        <v>31</v>
      </c>
      <c r="Q13" s="75">
        <v>10</v>
      </c>
      <c r="R13" s="75">
        <v>40</v>
      </c>
      <c r="S13" s="75">
        <v>1</v>
      </c>
    </row>
    <row r="14" spans="1:19" x14ac:dyDescent="0.15">
      <c r="A14" s="316" t="s">
        <v>60</v>
      </c>
      <c r="B14" s="76">
        <v>5597</v>
      </c>
      <c r="C14" s="75">
        <v>3714</v>
      </c>
      <c r="D14" s="75">
        <v>5</v>
      </c>
      <c r="E14" s="75">
        <v>5</v>
      </c>
      <c r="F14" s="75">
        <v>45</v>
      </c>
      <c r="G14" s="46" t="s">
        <v>163</v>
      </c>
      <c r="H14" s="46" t="s">
        <v>163</v>
      </c>
      <c r="I14" s="75">
        <v>418</v>
      </c>
      <c r="J14" s="75">
        <v>411</v>
      </c>
      <c r="K14" s="75">
        <v>798</v>
      </c>
      <c r="L14" s="46" t="s">
        <v>163</v>
      </c>
      <c r="M14" s="75">
        <v>36</v>
      </c>
      <c r="N14" s="75">
        <v>89</v>
      </c>
      <c r="O14" s="75">
        <v>29</v>
      </c>
      <c r="P14" s="75">
        <v>18</v>
      </c>
      <c r="Q14" s="75">
        <v>6</v>
      </c>
      <c r="R14" s="75">
        <v>22</v>
      </c>
      <c r="S14" s="75">
        <v>1</v>
      </c>
    </row>
    <row r="15" spans="1:19" x14ac:dyDescent="0.15">
      <c r="A15" s="316" t="s">
        <v>164</v>
      </c>
      <c r="B15" s="76">
        <v>4915</v>
      </c>
      <c r="C15" s="75">
        <v>3134</v>
      </c>
      <c r="D15" s="46" t="s">
        <v>79</v>
      </c>
      <c r="E15" s="75">
        <v>5</v>
      </c>
      <c r="F15" s="75">
        <v>33</v>
      </c>
      <c r="G15" s="46">
        <v>359</v>
      </c>
      <c r="H15" s="46">
        <v>378</v>
      </c>
      <c r="I15" s="46" t="s">
        <v>163</v>
      </c>
      <c r="J15" s="46" t="s">
        <v>163</v>
      </c>
      <c r="K15" s="75">
        <v>829</v>
      </c>
      <c r="L15" s="46">
        <v>79</v>
      </c>
      <c r="M15" s="75">
        <v>3</v>
      </c>
      <c r="N15" s="75">
        <v>55</v>
      </c>
      <c r="O15" s="75">
        <v>24</v>
      </c>
      <c r="P15" s="75">
        <v>6</v>
      </c>
      <c r="Q15" s="75">
        <v>6</v>
      </c>
      <c r="R15" s="75">
        <v>4</v>
      </c>
      <c r="S15" s="46" t="s">
        <v>79</v>
      </c>
    </row>
    <row r="16" spans="1:19" x14ac:dyDescent="0.15">
      <c r="A16" s="316" t="s">
        <v>122</v>
      </c>
      <c r="B16" s="76">
        <v>4177</v>
      </c>
      <c r="C16" s="75">
        <v>2424</v>
      </c>
      <c r="D16" s="46" t="s">
        <v>79</v>
      </c>
      <c r="E16" s="75">
        <v>5</v>
      </c>
      <c r="F16" s="75">
        <v>24</v>
      </c>
      <c r="G16" s="46">
        <v>353</v>
      </c>
      <c r="H16" s="46">
        <v>384</v>
      </c>
      <c r="I16" s="46" t="s">
        <v>163</v>
      </c>
      <c r="J16" s="46" t="s">
        <v>163</v>
      </c>
      <c r="K16" s="75">
        <v>812</v>
      </c>
      <c r="L16" s="75">
        <v>100</v>
      </c>
      <c r="M16" s="75">
        <v>7</v>
      </c>
      <c r="N16" s="75">
        <v>41</v>
      </c>
      <c r="O16" s="75">
        <v>14</v>
      </c>
      <c r="P16" s="75">
        <v>4</v>
      </c>
      <c r="Q16" s="75">
        <v>6</v>
      </c>
      <c r="R16" s="75">
        <v>3</v>
      </c>
      <c r="S16" s="46" t="s">
        <v>79</v>
      </c>
    </row>
    <row r="17" spans="1:21" x14ac:dyDescent="0.15">
      <c r="A17" s="316" t="s">
        <v>121</v>
      </c>
      <c r="B17" s="38">
        <v>3478</v>
      </c>
      <c r="C17" s="332">
        <v>1964</v>
      </c>
      <c r="D17" s="46" t="s">
        <v>79</v>
      </c>
      <c r="E17" s="332">
        <v>27</v>
      </c>
      <c r="F17" s="332">
        <v>8</v>
      </c>
      <c r="G17" s="332">
        <v>271</v>
      </c>
      <c r="H17" s="332">
        <v>360</v>
      </c>
      <c r="I17" s="46" t="s">
        <v>163</v>
      </c>
      <c r="J17" s="46" t="s">
        <v>163</v>
      </c>
      <c r="K17" s="332">
        <v>724</v>
      </c>
      <c r="L17" s="332">
        <v>75</v>
      </c>
      <c r="M17" s="332">
        <v>5</v>
      </c>
      <c r="N17" s="332">
        <v>29</v>
      </c>
      <c r="O17" s="332">
        <v>11</v>
      </c>
      <c r="P17" s="332">
        <v>2</v>
      </c>
      <c r="Q17" s="332">
        <v>1</v>
      </c>
      <c r="R17" s="332">
        <v>1</v>
      </c>
      <c r="S17" s="46" t="s">
        <v>79</v>
      </c>
    </row>
    <row r="18" spans="1:21" x14ac:dyDescent="0.15">
      <c r="A18" s="316" t="s">
        <v>120</v>
      </c>
      <c r="B18" s="38">
        <v>2868</v>
      </c>
      <c r="C18" s="332">
        <v>1504</v>
      </c>
      <c r="D18" s="46">
        <v>2</v>
      </c>
      <c r="E18" s="332">
        <v>30</v>
      </c>
      <c r="F18" s="332">
        <v>4</v>
      </c>
      <c r="G18" s="332">
        <v>243</v>
      </c>
      <c r="H18" s="332">
        <v>303</v>
      </c>
      <c r="I18" s="46" t="s">
        <v>163</v>
      </c>
      <c r="J18" s="46" t="s">
        <v>163</v>
      </c>
      <c r="K18" s="332">
        <v>672</v>
      </c>
      <c r="L18" s="332">
        <v>64</v>
      </c>
      <c r="M18" s="332">
        <v>6</v>
      </c>
      <c r="N18" s="332">
        <v>23</v>
      </c>
      <c r="O18" s="332">
        <v>12</v>
      </c>
      <c r="P18" s="332">
        <v>2</v>
      </c>
      <c r="Q18" s="332">
        <v>1</v>
      </c>
      <c r="R18" s="332">
        <v>2</v>
      </c>
      <c r="S18" s="46" t="s">
        <v>79</v>
      </c>
      <c r="T18" s="101"/>
      <c r="U18" s="101"/>
    </row>
    <row r="19" spans="1:21" x14ac:dyDescent="0.15">
      <c r="A19" s="316" t="s">
        <v>119</v>
      </c>
      <c r="B19" s="38">
        <v>1974</v>
      </c>
      <c r="C19" s="332">
        <v>967</v>
      </c>
      <c r="D19" s="46" t="s">
        <v>95</v>
      </c>
      <c r="E19" s="332">
        <v>21</v>
      </c>
      <c r="F19" s="332">
        <v>3</v>
      </c>
      <c r="G19" s="332">
        <v>178</v>
      </c>
      <c r="H19" s="332">
        <v>223</v>
      </c>
      <c r="I19" s="46" t="s">
        <v>163</v>
      </c>
      <c r="J19" s="46" t="s">
        <v>163</v>
      </c>
      <c r="K19" s="332">
        <v>510</v>
      </c>
      <c r="L19" s="332">
        <v>51</v>
      </c>
      <c r="M19" s="332">
        <v>4</v>
      </c>
      <c r="N19" s="332">
        <v>10</v>
      </c>
      <c r="O19" s="332">
        <v>5</v>
      </c>
      <c r="P19" s="332" t="s">
        <v>95</v>
      </c>
      <c r="Q19" s="332" t="s">
        <v>95</v>
      </c>
      <c r="R19" s="332" t="s">
        <v>95</v>
      </c>
      <c r="S19" s="46">
        <v>2</v>
      </c>
      <c r="T19" s="101"/>
      <c r="U19" s="101"/>
    </row>
    <row r="20" spans="1:21" x14ac:dyDescent="0.15">
      <c r="A20" s="316" t="s">
        <v>352</v>
      </c>
      <c r="B20" s="38">
        <v>1727</v>
      </c>
      <c r="C20" s="332">
        <v>815</v>
      </c>
      <c r="D20" s="46" t="s">
        <v>95</v>
      </c>
      <c r="E20" s="332">
        <v>54</v>
      </c>
      <c r="F20" s="332">
        <v>2</v>
      </c>
      <c r="G20" s="332">
        <v>126</v>
      </c>
      <c r="H20" s="332">
        <v>201</v>
      </c>
      <c r="I20" s="46" t="s">
        <v>163</v>
      </c>
      <c r="J20" s="46" t="s">
        <v>163</v>
      </c>
      <c r="K20" s="332">
        <v>453</v>
      </c>
      <c r="L20" s="332">
        <v>55</v>
      </c>
      <c r="M20" s="332">
        <v>6</v>
      </c>
      <c r="N20" s="332">
        <v>6</v>
      </c>
      <c r="O20" s="332">
        <v>9</v>
      </c>
      <c r="P20" s="332" t="s">
        <v>95</v>
      </c>
      <c r="Q20" s="332" t="s">
        <v>95</v>
      </c>
      <c r="R20" s="332" t="s">
        <v>95</v>
      </c>
      <c r="S20" s="46" t="s">
        <v>95</v>
      </c>
      <c r="T20" s="101"/>
      <c r="U20" s="101"/>
    </row>
    <row r="21" spans="1:21" x14ac:dyDescent="0.15">
      <c r="A21" s="102"/>
      <c r="B21" s="73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</row>
    <row r="22" spans="1:21" x14ac:dyDescent="0.15">
      <c r="A22" s="67" t="s">
        <v>78</v>
      </c>
      <c r="B22" s="101"/>
    </row>
    <row r="23" spans="1:21" x14ac:dyDescent="0.15"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</row>
  </sheetData>
  <mergeCells count="19">
    <mergeCell ref="S6:S7"/>
    <mergeCell ref="N6:N7"/>
    <mergeCell ref="O6:O7"/>
    <mergeCell ref="P6:P7"/>
    <mergeCell ref="Q6:Q7"/>
    <mergeCell ref="R6:R7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4</vt:i4>
      </vt:variant>
    </vt:vector>
  </HeadingPairs>
  <TitlesOfParts>
    <vt:vector size="19" baseType="lpstr">
      <vt:lpstr>目次</vt:lpstr>
      <vt:lpstr>表4-1</vt:lpstr>
      <vt:lpstr>表4-2</vt:lpstr>
      <vt:lpstr>表4-3</vt:lpstr>
      <vt:lpstr>表4-4</vt:lpstr>
      <vt:lpstr>表4-5</vt:lpstr>
      <vt:lpstr>表4-6</vt:lpstr>
      <vt:lpstr>表4-7</vt:lpstr>
      <vt:lpstr>表4-8</vt:lpstr>
      <vt:lpstr>表4-9</vt:lpstr>
      <vt:lpstr>表4-10</vt:lpstr>
      <vt:lpstr>表4-11</vt:lpstr>
      <vt:lpstr>表4-12</vt:lpstr>
      <vt:lpstr>表4-13</vt:lpstr>
      <vt:lpstr>表4-14</vt:lpstr>
      <vt:lpstr>'表4-10'!Print_Area</vt:lpstr>
      <vt:lpstr>'表4-12'!Print_Area</vt:lpstr>
      <vt:lpstr>'表4-3'!Print_Area</vt:lpstr>
      <vt:lpstr>'表4-5'!Print_Area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2021-12-17T09:01:22Z</dcterms:created>
  <dcterms:modified xsi:type="dcterms:W3CDTF">2024-01-26T06:43:12Z</dcterms:modified>
</cp:coreProperties>
</file>