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YG113PC044U\Desktop\R5決算（R6.1.28作成）\"/>
    </mc:Choice>
  </mc:AlternateContent>
  <xr:revisionPtr revIDLastSave="0" documentId="13_ncr:1_{B524FE2B-C992-4388-B2A3-161A35A1A1E6}" xr6:coauthVersionLast="47" xr6:coauthVersionMax="47" xr10:uidLastSave="{00000000-0000-0000-0000-000000000000}"/>
  <workbookProtection workbookAlgorithmName="SHA-512" workbookHashValue="35csvqaE1l8U13um2bQlba1e8+O2Bdw0aUJrxdIrmpp+OCIircG72jgOkxCe3XhzfSnsnKW65pHhaskNw2PS6A==" workbookSaltValue="loETOvbFVqN/crQutcYPPA==" workbookSpinCount="100000" lockStructure="1"/>
  <bookViews>
    <workbookView xWindow="-120" yWindow="-120" windowWidth="20730" windowHeight="110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E86" i="4"/>
  <c r="AL10" i="4"/>
  <c r="AL8" i="4"/>
  <c r="P8" i="4"/>
  <c r="I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<sst xmlns="http://schemas.openxmlformats.org/spreadsheetml/2006/main" count="236" uniqueCount="120">
  <si>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</si>
  <si>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</si>
  <si>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</si>
  <si>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</si>
  <si>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</si>
  <si>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</si>
  <si>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</si>
  <si>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</si>
  <si>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</si>
  <si>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</si>
  <si>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</si>
  <si>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</si>
  <si>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</si>
  <si>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</si>
  <si>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</si>
  <si>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</si>
  <si>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</si>
  <si>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</si>
  <si>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</si>
  <si>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</si>
  <si>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</si>
  <si>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</si>
  <si>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</si>
  <si>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</si>
  <si>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</si>
  <si>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</si>
  <si>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</si>
  <si>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</si>
  <si>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</si>
  <si>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</si>
  <si>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</si>
  <si>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</si>
  <si>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</si>
  <si>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</si>
  <si>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</si>
  <si>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</si>
  <si>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</si>
  <si>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</si>
  <si>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</si>
  <si>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</si>
  <si>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</si>
  <si>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</si>
  <si>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</si>
  <si>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</si>
  <si>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</si>
  <si>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</si>
  <si>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</si>
  <si>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</si>
  <si>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</si>
  <si>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</si>
  <si>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</si>
  <si>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</si>
  <si>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</si>
  <si>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</si>
  <si>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</si>
  <si>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</si>
  <si>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</si>
  <si>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</si>
  <si>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</si>
  <si>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</si>
  <si>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</si>
  <si>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</si>
  <si>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</si>
  <si>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</si>
  <si>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</si>
  <si>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</si>
  <si>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</si>
  <si>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</si>
  <si>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</si>
  <si>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</si>
  <si>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</si>
  <si>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</si>
  <si>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</si>
  <si>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</si>
  <si>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</si>
  <si>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</si>
  <si>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</si>
  <si>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</si>
  <si>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</si>
  <si>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</si>
  <si>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</si>
  <si>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</si>
  <si>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</si>
  <si>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</si>
  <si>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</si>
  <si>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</si>
  <si>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</si>
  <si>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</si>
  <si>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</si>
  <si>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</si>
  <si>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</si>
  <si>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</si>
  <si>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</si>
  <si>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</si>
  <si>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</si>
  <si>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</si>
  <si>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</si>
  <si>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</si>
  <si>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</si>
  <si>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山形市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</si>
  <si>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</si>
  <si>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</si>
  <si>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</si>
  <si>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</si>
  <si>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</si>
  <si>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</si>
  <si>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</si>
  <si>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</si>
  <si>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</si>
  <si>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</si>
  <si>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</si>
  <si>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</si>
  <si>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</si>
  <si>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</si>
  <si>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</si>
  <si>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</si>
  <si>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</si>
  <si>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xml:space="preserve">③管渠の改修等の実績はない。
</t>
    <rPh sb="1" eb="3">
      <t>カンキョ</t>
    </rPh>
    <rPh sb="4" eb="6">
      <t>カイシュウ</t>
    </rPh>
    <rPh sb="6" eb="7">
      <t>トウ</t>
    </rPh>
    <rPh sb="8" eb="10">
      <t>ジッセキ</t>
    </rPh>
    <phoneticPr fontId="4"/>
  </si>
  <si>
    <t>①企業債元利償還金のすべてと維持管理費の不足分を一般会計からの繰入金で賄っているため、収支差等により年ごとに増減はあるが、90％台後半で推移している。令和５年度は地方公営企業法適用前の打切決算により、従来の出納整理期間中の未払金に対し未収金が少なかったため、費用に比べ収益が大きくなり100％を上回った。
④これまで企業債償還金はすべて一般会計からの繰入金で賄っていたため、令和４年度末までの使用料収入に対する企業債残高としてはゼロであった。令和６年４月からの地方公営企業法適用に伴い、企業債の償還に係る一般会計の負担を一定の割合と定めたため、使用料収入に対する企業債残高の割合が令和５年度末で500％程度となった。
⑤⑥令和２年度は農業集落排水処理施設機能診断業務、農業集落排水処理施設最適整備構想策定の実施、令和４年度は消費税修正申告に伴う納付税額の大幅な増加、令和５年度は維持管理適正化計画策定業務により、汚水処理費が増加している。
⑦水洗化率は上昇し人口は減少しているため、処理水量はほぼ横ばいとなるところだが、不明水の影響により増減していると思われる。
⑧未接続世帯の空家化、新規世帯の接続及び普及活動により水洗化率は上昇している。</t>
    <rPh sb="1" eb="4">
      <t>キギョウサイ</t>
    </rPh>
    <rPh sb="4" eb="6">
      <t>ガンリ</t>
    </rPh>
    <rPh sb="6" eb="9">
      <t>ショウカンキン</t>
    </rPh>
    <rPh sb="14" eb="19">
      <t>イジカンリヒ</t>
    </rPh>
    <rPh sb="20" eb="23">
      <t>フソクブン</t>
    </rPh>
    <rPh sb="24" eb="26">
      <t>イッパン</t>
    </rPh>
    <rPh sb="26" eb="28">
      <t>カイケイ</t>
    </rPh>
    <rPh sb="31" eb="34">
      <t>クリイレキン</t>
    </rPh>
    <rPh sb="35" eb="36">
      <t>マカナ</t>
    </rPh>
    <rPh sb="43" eb="46">
      <t>シュウシサ</t>
    </rPh>
    <rPh sb="46" eb="47">
      <t>トウ</t>
    </rPh>
    <rPh sb="50" eb="51">
      <t>トシ</t>
    </rPh>
    <rPh sb="54" eb="56">
      <t>ゾウゲン</t>
    </rPh>
    <rPh sb="64" eb="65">
      <t>ダイ</t>
    </rPh>
    <rPh sb="65" eb="67">
      <t>コウハン</t>
    </rPh>
    <rPh sb="68" eb="70">
      <t>スイイ</t>
    </rPh>
    <rPh sb="75" eb="77">
      <t>レイワ</t>
    </rPh>
    <rPh sb="78" eb="80">
      <t>ネンド</t>
    </rPh>
    <rPh sb="81" eb="83">
      <t>チホウ</t>
    </rPh>
    <rPh sb="83" eb="87">
      <t>コウエイキギョウ</t>
    </rPh>
    <rPh sb="87" eb="88">
      <t>ホウ</t>
    </rPh>
    <rPh sb="88" eb="90">
      <t>テキヨウ</t>
    </rPh>
    <rPh sb="90" eb="91">
      <t>マエ</t>
    </rPh>
    <rPh sb="92" eb="93">
      <t>ウ</t>
    </rPh>
    <rPh sb="93" eb="94">
      <t>キ</t>
    </rPh>
    <rPh sb="94" eb="96">
      <t>ケッサン</t>
    </rPh>
    <rPh sb="100" eb="102">
      <t>ジュウライ</t>
    </rPh>
    <rPh sb="103" eb="105">
      <t>スイトウ</t>
    </rPh>
    <rPh sb="105" eb="107">
      <t>セイリ</t>
    </rPh>
    <rPh sb="107" eb="110">
      <t>キカンチュウ</t>
    </rPh>
    <rPh sb="111" eb="113">
      <t>ミバラ</t>
    </rPh>
    <rPh sb="113" eb="114">
      <t>キン</t>
    </rPh>
    <rPh sb="115" eb="116">
      <t>タイ</t>
    </rPh>
    <rPh sb="117" eb="120">
      <t>ミシュウキン</t>
    </rPh>
    <rPh sb="121" eb="122">
      <t>スク</t>
    </rPh>
    <rPh sb="129" eb="131">
      <t>ヒヨウ</t>
    </rPh>
    <rPh sb="132" eb="133">
      <t>クラ</t>
    </rPh>
    <rPh sb="134" eb="136">
      <t>シュウエキ</t>
    </rPh>
    <rPh sb="137" eb="138">
      <t>オオ</t>
    </rPh>
    <rPh sb="147" eb="149">
      <t>ウワマワ</t>
    </rPh>
    <rPh sb="158" eb="161">
      <t>キギョウサイ</t>
    </rPh>
    <rPh sb="192" eb="193">
      <t>マツ</t>
    </rPh>
    <rPh sb="243" eb="246">
      <t>キギョウサイ</t>
    </rPh>
    <rPh sb="247" eb="249">
      <t>ショウカン</t>
    </rPh>
    <rPh sb="250" eb="251">
      <t>カカ</t>
    </rPh>
    <rPh sb="257" eb="259">
      <t>フタン</t>
    </rPh>
    <rPh sb="260" eb="262">
      <t>イッテイ</t>
    </rPh>
    <rPh sb="263" eb="265">
      <t>ワリアイ</t>
    </rPh>
    <rPh sb="266" eb="267">
      <t>サダ</t>
    </rPh>
    <rPh sb="272" eb="275">
      <t>シヨウリョウ</t>
    </rPh>
    <rPh sb="275" eb="277">
      <t>シュウニュウ</t>
    </rPh>
    <rPh sb="278" eb="279">
      <t>タイ</t>
    </rPh>
    <rPh sb="281" eb="283">
      <t>キギョウ</t>
    </rPh>
    <rPh sb="283" eb="284">
      <t>サイ</t>
    </rPh>
    <rPh sb="284" eb="286">
      <t>ザンダカ</t>
    </rPh>
    <rPh sb="287" eb="289">
      <t>ワリアイ</t>
    </rPh>
    <rPh sb="290" eb="292">
      <t>レイワ</t>
    </rPh>
    <rPh sb="293" eb="295">
      <t>ネンド</t>
    </rPh>
    <rPh sb="295" eb="296">
      <t>マツ</t>
    </rPh>
    <rPh sb="301" eb="303">
      <t>テイド</t>
    </rPh>
    <rPh sb="311" eb="313">
      <t>レイワ</t>
    </rPh>
    <rPh sb="314" eb="316">
      <t>ネンド</t>
    </rPh>
    <rPh sb="317" eb="319">
      <t>ノウギョウ</t>
    </rPh>
    <rPh sb="319" eb="321">
      <t>シュウラク</t>
    </rPh>
    <rPh sb="321" eb="323">
      <t>ハイスイ</t>
    </rPh>
    <rPh sb="323" eb="325">
      <t>ショリ</t>
    </rPh>
    <rPh sb="325" eb="327">
      <t>シセツ</t>
    </rPh>
    <rPh sb="327" eb="329">
      <t>キノウ</t>
    </rPh>
    <rPh sb="329" eb="333">
      <t>シンダンギョウム</t>
    </rPh>
    <rPh sb="334" eb="336">
      <t>ノウギョウ</t>
    </rPh>
    <rPh sb="336" eb="338">
      <t>シュウラク</t>
    </rPh>
    <rPh sb="338" eb="340">
      <t>ハイスイ</t>
    </rPh>
    <rPh sb="340" eb="342">
      <t>ショリ</t>
    </rPh>
    <rPh sb="342" eb="344">
      <t>シセツ</t>
    </rPh>
    <rPh sb="344" eb="348">
      <t>サイテキセイビ</t>
    </rPh>
    <rPh sb="348" eb="350">
      <t>コウソウ</t>
    </rPh>
    <rPh sb="350" eb="352">
      <t>サクテイ</t>
    </rPh>
    <rPh sb="353" eb="355">
      <t>ジッシ</t>
    </rPh>
    <rPh sb="356" eb="358">
      <t>レイワ</t>
    </rPh>
    <rPh sb="359" eb="361">
      <t>ネンド</t>
    </rPh>
    <rPh sb="362" eb="365">
      <t>ショウヒゼイ</t>
    </rPh>
    <rPh sb="365" eb="369">
      <t>シュウセイシンコク</t>
    </rPh>
    <rPh sb="370" eb="371">
      <t>トモナ</t>
    </rPh>
    <rPh sb="372" eb="376">
      <t>ノウフゼイガク</t>
    </rPh>
    <rPh sb="377" eb="379">
      <t>オオハバ</t>
    </rPh>
    <rPh sb="380" eb="382">
      <t>ゾウカ</t>
    </rPh>
    <rPh sb="383" eb="385">
      <t>レイワ</t>
    </rPh>
    <rPh sb="386" eb="388">
      <t>ネンド</t>
    </rPh>
    <rPh sb="389" eb="393">
      <t>イジカンリ</t>
    </rPh>
    <rPh sb="393" eb="395">
      <t>テキセイ</t>
    </rPh>
    <rPh sb="395" eb="396">
      <t>カ</t>
    </rPh>
    <rPh sb="396" eb="398">
      <t>ケイカク</t>
    </rPh>
    <rPh sb="398" eb="400">
      <t>サクテイ</t>
    </rPh>
    <rPh sb="400" eb="402">
      <t>ギョウム</t>
    </rPh>
    <rPh sb="406" eb="411">
      <t>オスイショリヒ</t>
    </rPh>
    <rPh sb="412" eb="414">
      <t>ゾウカ</t>
    </rPh>
    <rPh sb="421" eb="425">
      <t>スイセンカリツ</t>
    </rPh>
    <rPh sb="426" eb="428">
      <t>ジョウショウ</t>
    </rPh>
    <rPh sb="429" eb="431">
      <t>ジンコウ</t>
    </rPh>
    <rPh sb="432" eb="434">
      <t>ゲンショウ</t>
    </rPh>
    <rPh sb="441" eb="445">
      <t>ショリスイリョウ</t>
    </rPh>
    <rPh sb="448" eb="449">
      <t>ヨコ</t>
    </rPh>
    <rPh sb="460" eb="462">
      <t>フメイ</t>
    </rPh>
    <rPh sb="462" eb="463">
      <t>スイ</t>
    </rPh>
    <rPh sb="464" eb="466">
      <t>エイキョウ</t>
    </rPh>
    <rPh sb="469" eb="471">
      <t>ゾウゲン</t>
    </rPh>
    <rPh sb="476" eb="477">
      <t>オモ</t>
    </rPh>
    <rPh sb="483" eb="486">
      <t>ミセツゾク</t>
    </rPh>
    <rPh sb="486" eb="488">
      <t>セタイ</t>
    </rPh>
    <rPh sb="489" eb="491">
      <t>アキヤ</t>
    </rPh>
    <rPh sb="491" eb="492">
      <t>カ</t>
    </rPh>
    <rPh sb="493" eb="495">
      <t>シンキ</t>
    </rPh>
    <rPh sb="495" eb="497">
      <t>セタイ</t>
    </rPh>
    <rPh sb="498" eb="500">
      <t>セツゾク</t>
    </rPh>
    <rPh sb="500" eb="501">
      <t>オヨ</t>
    </rPh>
    <rPh sb="502" eb="506">
      <t>フキュウカツドウ</t>
    </rPh>
    <rPh sb="509" eb="513">
      <t>スイセンカリツ</t>
    </rPh>
    <rPh sb="514" eb="516">
      <t>ジョウショウ</t>
    </rPh>
    <phoneticPr fontId="4"/>
  </si>
  <si>
    <t>　企業債元利償還金のすべてと維持管理費の不足分を一般会計からの繰入金で賄っているため、概ね健全性の高い分析表となっている。
　しかし、処理区域内人口が減少傾向で推移しており、今後においてはその傾向がより顕著になっていくことが想定されることから、施設利用率や料金収入の減少は避けられない。また、処理施設については老朽化が進行しており、大規模改修が必要となっている。管渠についても、耐用年数を踏まえた計画的な更新や不明水対策が必要となっている。
　現在、維持管理適正化計画策定を通じて、施設の再編・集約化・ダウンサイジング等を総合的に検討している。今後、これらの検討結果を踏まえ、本事業の将来ビジョンを定めた上で、料金改正や施設改修について計画していく必要がある。</t>
    <rPh sb="122" eb="124">
      <t>シセツ</t>
    </rPh>
    <rPh sb="181" eb="183">
      <t>カンキョ</t>
    </rPh>
    <rPh sb="189" eb="191">
      <t>タイヨウ</t>
    </rPh>
    <rPh sb="191" eb="193">
      <t>ネンスウ</t>
    </rPh>
    <rPh sb="194" eb="195">
      <t>フ</t>
    </rPh>
    <rPh sb="198" eb="201">
      <t>ケイカクテキ</t>
    </rPh>
    <rPh sb="202" eb="204">
      <t>コウシン</t>
    </rPh>
    <rPh sb="205" eb="208">
      <t>フメイスイ</t>
    </rPh>
    <rPh sb="208" eb="210">
      <t>タイサク</t>
    </rPh>
    <rPh sb="211" eb="213">
      <t>ヒツヨウ</t>
    </rPh>
    <rPh sb="272" eb="274">
      <t>コンゴ</t>
    </rPh>
    <rPh sb="302" eb="303">
      <t>ウエ</t>
    </rPh>
    <rPh sb="305" eb="307">
      <t>リョウキン</t>
    </rPh>
    <rPh sb="307" eb="309">
      <t>カイセイ</t>
    </rPh>
    <rPh sb="310" eb="312">
      <t>シセツ</t>
    </rPh>
    <rPh sb="312" eb="314">
      <t>カイシュウ</t>
    </rPh>
    <rPh sb="318" eb="320">
      <t>ケイカク</t>
    </rPh>
    <rPh sb="324" eb="32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</si>
</sst>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238-4FD0-B666-67F56AE12AA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0.02</c:v>
                </c:pt>
                <c:pt idx="2">
                  <c:v>0.01</c:v>
                </c:pt>
                <c:pt idx="3">
                  <c:v>0.01</c:v>
                </c:pt>
                <c:pt idx="4">
                  <c:v>0.02</c:v>
                </c:pt>
              </c:numCache>
            </c:numRef>
          </c:val>
          <c:smooth val="0"/>
          <c:extLst>
            <c:ext xmlns:c16="http://schemas.microsoft.com/office/drawing/2014/chart" uri="{C3380CC4-5D6E-409C-BE32-E72D297353CC}">
              <c16:uniqueId val="{00000001-2238-4FD0-B666-67F56AE12AA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55.87</c:v>
                </c:pt>
                <c:pt idx="1">
                  <c:v>53.64</c:v>
                </c:pt>
                <c:pt idx="2">
                  <c:v>58.48</c:v>
                </c:pt>
                <c:pt idx="3">
                  <c:v>53.64</c:v>
                </c:pt>
                <c:pt idx="4">
                  <c:v>50.85</c:v>
                </c:pt>
              </c:numCache>
            </c:numRef>
          </c:val>
          <c:extLst>
            <c:ext xmlns:c16="http://schemas.microsoft.com/office/drawing/2014/chart" uri="{C3380CC4-5D6E-409C-BE32-E72D297353CC}">
              <c16:uniqueId val="{00000000-6153-441C-B7B2-7A916BE10FD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55.26</c:v>
                </c:pt>
                <c:pt idx="2">
                  <c:v>54.54</c:v>
                </c:pt>
                <c:pt idx="3">
                  <c:v>52.9</c:v>
                </c:pt>
                <c:pt idx="4">
                  <c:v>52.63</c:v>
                </c:pt>
              </c:numCache>
            </c:numRef>
          </c:val>
          <c:smooth val="0"/>
          <c:extLst>
            <c:ext xmlns:c16="http://schemas.microsoft.com/office/drawing/2014/chart" uri="{C3380CC4-5D6E-409C-BE32-E72D297353CC}">
              <c16:uniqueId val="{00000001-6153-441C-B7B2-7A916BE10FD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92.2</c:v>
                </c:pt>
                <c:pt idx="1">
                  <c:v>93.15</c:v>
                </c:pt>
                <c:pt idx="2">
                  <c:v>94.7</c:v>
                </c:pt>
                <c:pt idx="3">
                  <c:v>94.74</c:v>
                </c:pt>
                <c:pt idx="4">
                  <c:v>94.88</c:v>
                </c:pt>
              </c:numCache>
            </c:numRef>
          </c:val>
          <c:extLst>
            <c:ext xmlns:c16="http://schemas.microsoft.com/office/drawing/2014/chart" uri="{C3380CC4-5D6E-409C-BE32-E72D297353CC}">
              <c16:uniqueId val="{00000000-2787-4FC6-9E4A-0E77EA82FE0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90.52</c:v>
                </c:pt>
                <c:pt idx="2">
                  <c:v>90.3</c:v>
                </c:pt>
                <c:pt idx="3">
                  <c:v>90.3</c:v>
                </c:pt>
                <c:pt idx="4">
                  <c:v>90.32</c:v>
                </c:pt>
              </c:numCache>
            </c:numRef>
          </c:val>
          <c:smooth val="0"/>
          <c:extLst>
            <c:ext xmlns:c16="http://schemas.microsoft.com/office/drawing/2014/chart" uri="{C3380CC4-5D6E-409C-BE32-E72D297353CC}">
              <c16:uniqueId val="{00000001-2787-4FC6-9E4A-0E77EA82FE0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97.22</c:v>
                </c:pt>
                <c:pt idx="1">
                  <c:v>97.57</c:v>
                </c:pt>
                <c:pt idx="2">
                  <c:v>95.25</c:v>
                </c:pt>
                <c:pt idx="3">
                  <c:v>94.54</c:v>
                </c:pt>
                <c:pt idx="4">
                  <c:v>100.47</c:v>
                </c:pt>
              </c:numCache>
            </c:numRef>
          </c:val>
          <c:extLst>
            <c:ext xmlns:c16="http://schemas.microsoft.com/office/drawing/2014/chart" uri="{C3380CC4-5D6E-409C-BE32-E72D297353CC}">
              <c16:uniqueId val="{00000000-531D-46E0-9283-C2ADFC0DC0A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1D-46E0-9283-C2ADFC0DC0A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3B4-41C3-B2F5-60347570425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B4-41C3-B2F5-60347570425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89-405F-A4AB-7025AD6F035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89-405F-A4AB-7025AD6F035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4F-423A-9059-7F2C17B460E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4F-423A-9059-7F2C17B460E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88-491F-B258-CDF41C76827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88-491F-B258-CDF41C76827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formatCode="#,##0.00;&quot;△&quot;#,##0.00;&quot;-&quot;">
                  <c:v>501.57</c:v>
                </c:pt>
              </c:numCache>
            </c:numRef>
          </c:val>
          <c:extLst>
            <c:ext xmlns:c16="http://schemas.microsoft.com/office/drawing/2014/chart" uri="{C3380CC4-5D6E-409C-BE32-E72D297353CC}">
              <c16:uniqueId val="{00000000-D22C-4880-A0E2-F98A23547CB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783.8</c:v>
                </c:pt>
                <c:pt idx="2">
                  <c:v>778.81</c:v>
                </c:pt>
                <c:pt idx="3">
                  <c:v>718.49</c:v>
                </c:pt>
                <c:pt idx="4">
                  <c:v>743.31</c:v>
                </c:pt>
              </c:numCache>
            </c:numRef>
          </c:val>
          <c:smooth val="0"/>
          <c:extLst>
            <c:ext xmlns:c16="http://schemas.microsoft.com/office/drawing/2014/chart" uri="{C3380CC4-5D6E-409C-BE32-E72D297353CC}">
              <c16:uniqueId val="{00000001-D22C-4880-A0E2-F98A23547CB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59.8</c:v>
                </c:pt>
                <c:pt idx="1">
                  <c:v>51.43</c:v>
                </c:pt>
                <c:pt idx="2">
                  <c:v>57.66</c:v>
                </c:pt>
                <c:pt idx="3">
                  <c:v>48.74</c:v>
                </c:pt>
                <c:pt idx="4">
                  <c:v>45.49</c:v>
                </c:pt>
              </c:numCache>
            </c:numRef>
          </c:val>
          <c:extLst>
            <c:ext xmlns:c16="http://schemas.microsoft.com/office/drawing/2014/chart" uri="{C3380CC4-5D6E-409C-BE32-E72D297353CC}">
              <c16:uniqueId val="{00000000-3291-4ADF-A0F8-32FD17C9640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68.11</c:v>
                </c:pt>
                <c:pt idx="2">
                  <c:v>67.23</c:v>
                </c:pt>
                <c:pt idx="3">
                  <c:v>61.82</c:v>
                </c:pt>
                <c:pt idx="4">
                  <c:v>61.15</c:v>
                </c:pt>
              </c:numCache>
            </c:numRef>
          </c:val>
          <c:smooth val="0"/>
          <c:extLst>
            <c:ext xmlns:c16="http://schemas.microsoft.com/office/drawing/2014/chart" uri="{C3380CC4-5D6E-409C-BE32-E72D297353CC}">
              <c16:uniqueId val="{00000001-3291-4ADF-A0F8-32FD17C9640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c:v>
                </c:pt>
                <c:pt idx="1">
                  <c:v>185.6</c:v>
                </c:pt>
                <c:pt idx="2">
                  <c:v>150</c:v>
                </c:pt>
                <c:pt idx="3">
                  <c:v>193.09</c:v>
                </c:pt>
                <c:pt idx="4">
                  <c:v>192.92</c:v>
                </c:pt>
              </c:numCache>
            </c:numRef>
          </c:val>
          <c:extLst>
            <c:ext xmlns:c16="http://schemas.microsoft.com/office/drawing/2014/chart" uri="{C3380CC4-5D6E-409C-BE32-E72D297353CC}">
              <c16:uniqueId val="{00000000-6D11-4578-B5B2-F928DC07253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222.41</c:v>
                </c:pt>
                <c:pt idx="2">
                  <c:v>228.21</c:v>
                </c:pt>
                <c:pt idx="3">
                  <c:v>246.9</c:v>
                </c:pt>
                <c:pt idx="4">
                  <c:v>250.43</c:v>
                </c:pt>
              </c:numCache>
            </c:numRef>
          </c:val>
          <c:smooth val="0"/>
          <c:extLst>
            <c:ext xmlns:c16="http://schemas.microsoft.com/office/drawing/2014/chart" uri="{C3380CC4-5D6E-409C-BE32-E72D297353CC}">
              <c16:uniqueId val="{00000001-6D11-4578-B5B2-F928DC07253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N4" zoomScaleNormal="100" workbookViewId="0">
      <selection activeCell="BD12" sqref="BD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山形県　山形市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法非適用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F1</v>
      </c>
      <c r="X8" s="39"/>
      <c r="Y8" s="39"/>
      <c r="Z8" s="39"/>
      <c r="AA8" s="39"/>
      <c r="AB8" s="39"/>
      <c r="AC8" s="39"/>
      <c r="AD8" s="40" t="str">
        <f>データ!$M$6</f>
        <v>非設置</v>
      </c>
      <c r="AE8" s="40"/>
      <c r="AF8" s="40"/>
      <c r="AG8" s="40"/>
      <c r="AH8" s="40"/>
      <c r="AI8" s="40"/>
      <c r="AJ8" s="40"/>
      <c r="AK8" s="3"/>
      <c r="AL8" s="41">
        <f>データ!S6</f>
        <v>238293</v>
      </c>
      <c r="AM8" s="41"/>
      <c r="AN8" s="41"/>
      <c r="AO8" s="41"/>
      <c r="AP8" s="41"/>
      <c r="AQ8" s="41"/>
      <c r="AR8" s="41"/>
      <c r="AS8" s="41"/>
      <c r="AT8" s="34">
        <f>データ!T6</f>
        <v>381.3</v>
      </c>
      <c r="AU8" s="34"/>
      <c r="AV8" s="34"/>
      <c r="AW8" s="34"/>
      <c r="AX8" s="34"/>
      <c r="AY8" s="34"/>
      <c r="AZ8" s="34"/>
      <c r="BA8" s="34"/>
      <c r="BB8" s="34">
        <f>データ!U6</f>
        <v>624.95000000000005</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t="str">
        <f>データ!O6</f>
        <v>該当数値なし</v>
      </c>
      <c r="J10" s="34"/>
      <c r="K10" s="34"/>
      <c r="L10" s="34"/>
      <c r="M10" s="34"/>
      <c r="N10" s="34"/>
      <c r="O10" s="34"/>
      <c r="P10" s="34">
        <f>データ!P6</f>
        <v>1.6</v>
      </c>
      <c r="Q10" s="34"/>
      <c r="R10" s="34"/>
      <c r="S10" s="34"/>
      <c r="T10" s="34"/>
      <c r="U10" s="34"/>
      <c r="V10" s="34"/>
      <c r="W10" s="34">
        <f>データ!Q6</f>
        <v>100</v>
      </c>
      <c r="X10" s="34"/>
      <c r="Y10" s="34"/>
      <c r="Z10" s="34"/>
      <c r="AA10" s="34"/>
      <c r="AB10" s="34"/>
      <c r="AC10" s="34"/>
      <c r="AD10" s="41">
        <f>データ!R6</f>
        <v>2552</v>
      </c>
      <c r="AE10" s="41"/>
      <c r="AF10" s="41"/>
      <c r="AG10" s="41"/>
      <c r="AH10" s="41"/>
      <c r="AI10" s="41"/>
      <c r="AJ10" s="41"/>
      <c r="AK10" s="2"/>
      <c r="AL10" s="41">
        <f>データ!V6</f>
        <v>3788</v>
      </c>
      <c r="AM10" s="41"/>
      <c r="AN10" s="41"/>
      <c r="AO10" s="41"/>
      <c r="AP10" s="41"/>
      <c r="AQ10" s="41"/>
      <c r="AR10" s="41"/>
      <c r="AS10" s="41"/>
      <c r="AT10" s="34">
        <f>データ!W6</f>
        <v>2.98</v>
      </c>
      <c r="AU10" s="34"/>
      <c r="AV10" s="34"/>
      <c r="AW10" s="34"/>
      <c r="AX10" s="34"/>
      <c r="AY10" s="34"/>
      <c r="AZ10" s="34"/>
      <c r="BA10" s="34"/>
      <c r="BB10" s="34">
        <f>データ!X6</f>
        <v>1271.1400000000001</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118</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117</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119</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44</v>
      </c>
      <c r="N86" s="12" t="s">
        <v>45</v>
      </c>
      <c r="O86" s="12" t="str">
        <f>データ!EO6</f>
        <v>【0.02】</v>
      </c>
    </row>
  </sheetData>
  <sheetProtection algorithmName="SHA-512" hashValue="++Pa6qLLt7S4u3pSX9SO8eSw/etbrqKUma+ftcYlMqLbpFOKQEjclTUlQ0Ex9Qdax82xHXLJgjGQ9FlherSPHg==" saltValue="gEhylvALT389YhKyCvlOv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2" t="s">
        <v>55</v>
      </c>
      <c r="I3" s="73"/>
      <c r="J3" s="73"/>
      <c r="K3" s="73"/>
      <c r="L3" s="73"/>
      <c r="M3" s="73"/>
      <c r="N3" s="73"/>
      <c r="O3" s="73"/>
      <c r="P3" s="73"/>
      <c r="Q3" s="73"/>
      <c r="R3" s="73"/>
      <c r="S3" s="73"/>
      <c r="T3" s="73"/>
      <c r="U3" s="73"/>
      <c r="V3" s="73"/>
      <c r="W3" s="73"/>
      <c r="X3" s="74"/>
      <c r="Y3" s="78" t="s">
        <v>56</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57</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58</v>
      </c>
      <c r="B4" s="16"/>
      <c r="C4" s="16"/>
      <c r="D4" s="16"/>
      <c r="E4" s="16"/>
      <c r="F4" s="16"/>
      <c r="G4" s="16"/>
      <c r="H4" s="75"/>
      <c r="I4" s="76"/>
      <c r="J4" s="76"/>
      <c r="K4" s="76"/>
      <c r="L4" s="76"/>
      <c r="M4" s="76"/>
      <c r="N4" s="76"/>
      <c r="O4" s="76"/>
      <c r="P4" s="76"/>
      <c r="Q4" s="76"/>
      <c r="R4" s="76"/>
      <c r="S4" s="76"/>
      <c r="T4" s="76"/>
      <c r="U4" s="76"/>
      <c r="V4" s="76"/>
      <c r="W4" s="76"/>
      <c r="X4" s="77"/>
      <c r="Y4" s="71" t="s">
        <v>59</v>
      </c>
      <c r="Z4" s="71"/>
      <c r="AA4" s="71"/>
      <c r="AB4" s="71"/>
      <c r="AC4" s="71"/>
      <c r="AD4" s="71"/>
      <c r="AE4" s="71"/>
      <c r="AF4" s="71"/>
      <c r="AG4" s="71"/>
      <c r="AH4" s="71"/>
      <c r="AI4" s="71"/>
      <c r="AJ4" s="71" t="s">
        <v>60</v>
      </c>
      <c r="AK4" s="71"/>
      <c r="AL4" s="71"/>
      <c r="AM4" s="71"/>
      <c r="AN4" s="71"/>
      <c r="AO4" s="71"/>
      <c r="AP4" s="71"/>
      <c r="AQ4" s="71"/>
      <c r="AR4" s="71"/>
      <c r="AS4" s="71"/>
      <c r="AT4" s="71"/>
      <c r="AU4" s="71" t="s">
        <v>61</v>
      </c>
      <c r="AV4" s="71"/>
      <c r="AW4" s="71"/>
      <c r="AX4" s="71"/>
      <c r="AY4" s="71"/>
      <c r="AZ4" s="71"/>
      <c r="BA4" s="71"/>
      <c r="BB4" s="71"/>
      <c r="BC4" s="71"/>
      <c r="BD4" s="71"/>
      <c r="BE4" s="71"/>
      <c r="BF4" s="71" t="s">
        <v>62</v>
      </c>
      <c r="BG4" s="71"/>
      <c r="BH4" s="71"/>
      <c r="BI4" s="71"/>
      <c r="BJ4" s="71"/>
      <c r="BK4" s="71"/>
      <c r="BL4" s="71"/>
      <c r="BM4" s="71"/>
      <c r="BN4" s="71"/>
      <c r="BO4" s="71"/>
      <c r="BP4" s="71"/>
      <c r="BQ4" s="71" t="s">
        <v>63</v>
      </c>
      <c r="BR4" s="71"/>
      <c r="BS4" s="71"/>
      <c r="BT4" s="71"/>
      <c r="BU4" s="71"/>
      <c r="BV4" s="71"/>
      <c r="BW4" s="71"/>
      <c r="BX4" s="71"/>
      <c r="BY4" s="71"/>
      <c r="BZ4" s="71"/>
      <c r="CA4" s="71"/>
      <c r="CB4" s="71" t="s">
        <v>64</v>
      </c>
      <c r="CC4" s="71"/>
      <c r="CD4" s="71"/>
      <c r="CE4" s="71"/>
      <c r="CF4" s="71"/>
      <c r="CG4" s="71"/>
      <c r="CH4" s="71"/>
      <c r="CI4" s="71"/>
      <c r="CJ4" s="71"/>
      <c r="CK4" s="71"/>
      <c r="CL4" s="71"/>
      <c r="CM4" s="71" t="s">
        <v>65</v>
      </c>
      <c r="CN4" s="71"/>
      <c r="CO4" s="71"/>
      <c r="CP4" s="71"/>
      <c r="CQ4" s="71"/>
      <c r="CR4" s="71"/>
      <c r="CS4" s="71"/>
      <c r="CT4" s="71"/>
      <c r="CU4" s="71"/>
      <c r="CV4" s="71"/>
      <c r="CW4" s="71"/>
      <c r="CX4" s="71" t="s">
        <v>66</v>
      </c>
      <c r="CY4" s="71"/>
      <c r="CZ4" s="71"/>
      <c r="DA4" s="71"/>
      <c r="DB4" s="71"/>
      <c r="DC4" s="71"/>
      <c r="DD4" s="71"/>
      <c r="DE4" s="71"/>
      <c r="DF4" s="71"/>
      <c r="DG4" s="71"/>
      <c r="DH4" s="71"/>
      <c r="DI4" s="71" t="s">
        <v>67</v>
      </c>
      <c r="DJ4" s="71"/>
      <c r="DK4" s="71"/>
      <c r="DL4" s="71"/>
      <c r="DM4" s="71"/>
      <c r="DN4" s="71"/>
      <c r="DO4" s="71"/>
      <c r="DP4" s="71"/>
      <c r="DQ4" s="71"/>
      <c r="DR4" s="71"/>
      <c r="DS4" s="71"/>
      <c r="DT4" s="71" t="s">
        <v>68</v>
      </c>
      <c r="DU4" s="71"/>
      <c r="DV4" s="71"/>
      <c r="DW4" s="71"/>
      <c r="DX4" s="71"/>
      <c r="DY4" s="71"/>
      <c r="DZ4" s="71"/>
      <c r="EA4" s="71"/>
      <c r="EB4" s="71"/>
      <c r="EC4" s="71"/>
      <c r="ED4" s="71"/>
      <c r="EE4" s="71" t="s">
        <v>69</v>
      </c>
      <c r="EF4" s="71"/>
      <c r="EG4" s="71"/>
      <c r="EH4" s="71"/>
      <c r="EI4" s="71"/>
      <c r="EJ4" s="71"/>
      <c r="EK4" s="71"/>
      <c r="EL4" s="71"/>
      <c r="EM4" s="71"/>
      <c r="EN4" s="71"/>
      <c r="EO4" s="71"/>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2023</v>
      </c>
      <c r="C6" s="19">
        <f t="shared" ref="C6:X6" si="3">C7</f>
        <v>62014</v>
      </c>
      <c r="D6" s="19">
        <f t="shared" si="3"/>
        <v>47</v>
      </c>
      <c r="E6" s="19">
        <f t="shared" si="3"/>
        <v>17</v>
      </c>
      <c r="F6" s="19">
        <f t="shared" si="3"/>
        <v>5</v>
      </c>
      <c r="G6" s="19">
        <f t="shared" si="3"/>
        <v>0</v>
      </c>
      <c r="H6" s="19" t="str">
        <f t="shared" si="3"/>
        <v>山形県　山形市</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1.6</v>
      </c>
      <c r="Q6" s="20">
        <f t="shared" si="3"/>
        <v>100</v>
      </c>
      <c r="R6" s="20">
        <f t="shared" si="3"/>
        <v>2552</v>
      </c>
      <c r="S6" s="20">
        <f t="shared" si="3"/>
        <v>238293</v>
      </c>
      <c r="T6" s="20">
        <f t="shared" si="3"/>
        <v>381.3</v>
      </c>
      <c r="U6" s="20">
        <f t="shared" si="3"/>
        <v>624.95000000000005</v>
      </c>
      <c r="V6" s="20">
        <f t="shared" si="3"/>
        <v>3788</v>
      </c>
      <c r="W6" s="20">
        <f t="shared" si="3"/>
        <v>2.98</v>
      </c>
      <c r="X6" s="20">
        <f t="shared" si="3"/>
        <v>1271.1400000000001</v>
      </c>
      <c r="Y6" s="21">
        <f>IF(Y7="",NA(),Y7)</f>
        <v>97.22</v>
      </c>
      <c r="Z6" s="21">
        <f t="shared" ref="Z6:AH6" si="4">IF(Z7="",NA(),Z7)</f>
        <v>97.57</v>
      </c>
      <c r="AA6" s="21">
        <f t="shared" si="4"/>
        <v>95.25</v>
      </c>
      <c r="AB6" s="21">
        <f t="shared" si="4"/>
        <v>94.54</v>
      </c>
      <c r="AC6" s="21">
        <f t="shared" si="4"/>
        <v>100.47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1">
        <f t="shared" si="7"/>
        <v>501.57</v>
      </c>
      <c r="BK6" s="21">
        <f t="shared" si="7"/>
        <v>826.83</v>
      </c>
      <c r="BL6" s="21">
        <f t="shared" si="7"/>
        <v>783.8</v>
      </c>
      <c r="BM6" s="21">
        <f t="shared" si="7"/>
        <v>778.81</v>
      </c>
      <c r="BN6" s="21">
        <f t="shared" si="7"/>
        <v>718.49</v>
      </c>
      <c r="BO6" s="21">
        <f t="shared" si="7"/>
        <v>743.31</v>
      </c>
      <c r="BP6" s="20" t="str">
        <f>IF(BP7="","",IF(BP7="-","【-】","【"&amp;SUBSTITUTE(TEXT(BP7,"#,##0.00"),"-","△")&amp;"】"))</f>
        <v>【785.10】</v>
      </c>
      <c r="BQ6" s="21">
        <f>IF(BQ7="",NA(),BQ7)</f>
        <v>59.8</v>
      </c>
      <c r="BR6" s="21">
        <f t="shared" ref="BR6:BZ6" si="8">IF(BR7="",NA(),BR7)</f>
        <v>51.43</v>
      </c>
      <c r="BS6" s="21">
        <f t="shared" si="8"/>
        <v>57.66</v>
      </c>
      <c r="BT6" s="21">
        <f t="shared" si="8"/>
        <v>48.74</v>
      </c>
      <c r="BU6" s="21">
        <f t="shared" si="8"/>
        <v>45.49</v>
      </c>
      <c r="BV6" s="21">
        <f t="shared" si="8"/>
        <v>57.31</v>
      </c>
      <c r="BW6" s="21">
        <f t="shared" si="8"/>
        <v>68.11</v>
      </c>
      <c r="BX6" s="21">
        <f t="shared" si="8"/>
        <v>67.23</v>
      </c>
      <c r="BY6" s="21">
        <f t="shared" si="8"/>
        <v>61.82</v>
      </c>
      <c r="BZ6" s="21">
        <f t="shared" si="8"/>
        <v>61.15</v>
      </c>
      <c r="CA6" s="20" t="str">
        <f>IF(CA7="","",IF(CA7="-","【-】","【"&amp;SUBSTITUTE(TEXT(CA7,"#,##0.00"),"-","△")&amp;"】"))</f>
        <v>【56.93】</v>
      </c>
      <c r="CB6" s="21">
        <f>IF(CB7="",NA(),CB7)</f>
        <v>150</v>
      </c>
      <c r="CC6" s="21">
        <f t="shared" ref="CC6:CK6" si="9">IF(CC7="",NA(),CC7)</f>
        <v>185.6</v>
      </c>
      <c r="CD6" s="21">
        <f t="shared" si="9"/>
        <v>150</v>
      </c>
      <c r="CE6" s="21">
        <f t="shared" si="9"/>
        <v>193.09</v>
      </c>
      <c r="CF6" s="21">
        <f t="shared" si="9"/>
        <v>192.92</v>
      </c>
      <c r="CG6" s="21">
        <f t="shared" si="9"/>
        <v>273.52</v>
      </c>
      <c r="CH6" s="21">
        <f t="shared" si="9"/>
        <v>222.41</v>
      </c>
      <c r="CI6" s="21">
        <f t="shared" si="9"/>
        <v>228.21</v>
      </c>
      <c r="CJ6" s="21">
        <f t="shared" si="9"/>
        <v>246.9</v>
      </c>
      <c r="CK6" s="21">
        <f t="shared" si="9"/>
        <v>250.43</v>
      </c>
      <c r="CL6" s="20" t="str">
        <f>IF(CL7="","",IF(CL7="-","【-】","【"&amp;SUBSTITUTE(TEXT(CL7,"#,##0.00"),"-","△")&amp;"】"))</f>
        <v>【271.15】</v>
      </c>
      <c r="CM6" s="21">
        <f>IF(CM7="",NA(),CM7)</f>
        <v>55.87</v>
      </c>
      <c r="CN6" s="21">
        <f t="shared" ref="CN6:CV6" si="10">IF(CN7="",NA(),CN7)</f>
        <v>53.64</v>
      </c>
      <c r="CO6" s="21">
        <f t="shared" si="10"/>
        <v>58.48</v>
      </c>
      <c r="CP6" s="21">
        <f t="shared" si="10"/>
        <v>53.64</v>
      </c>
      <c r="CQ6" s="21">
        <f t="shared" si="10"/>
        <v>50.85</v>
      </c>
      <c r="CR6" s="21">
        <f t="shared" si="10"/>
        <v>50.14</v>
      </c>
      <c r="CS6" s="21">
        <f t="shared" si="10"/>
        <v>55.26</v>
      </c>
      <c r="CT6" s="21">
        <f t="shared" si="10"/>
        <v>54.54</v>
      </c>
      <c r="CU6" s="21">
        <f t="shared" si="10"/>
        <v>52.9</v>
      </c>
      <c r="CV6" s="21">
        <f t="shared" si="10"/>
        <v>52.63</v>
      </c>
      <c r="CW6" s="20" t="str">
        <f>IF(CW7="","",IF(CW7="-","【-】","【"&amp;SUBSTITUTE(TEXT(CW7,"#,##0.00"),"-","△")&amp;"】"))</f>
        <v>【49.87】</v>
      </c>
      <c r="CX6" s="21">
        <f>IF(CX7="",NA(),CX7)</f>
        <v>92.2</v>
      </c>
      <c r="CY6" s="21">
        <f t="shared" ref="CY6:DG6" si="11">IF(CY7="",NA(),CY7)</f>
        <v>93.15</v>
      </c>
      <c r="CZ6" s="21">
        <f t="shared" si="11"/>
        <v>94.7</v>
      </c>
      <c r="DA6" s="21">
        <f t="shared" si="11"/>
        <v>94.74</v>
      </c>
      <c r="DB6" s="21">
        <f t="shared" si="11"/>
        <v>94.88</v>
      </c>
      <c r="DC6" s="21">
        <f t="shared" si="11"/>
        <v>84.98</v>
      </c>
      <c r="DD6" s="21">
        <f t="shared" si="11"/>
        <v>90.52</v>
      </c>
      <c r="DE6" s="21">
        <f t="shared" si="11"/>
        <v>90.3</v>
      </c>
      <c r="DF6" s="21">
        <f t="shared" si="11"/>
        <v>90.3</v>
      </c>
      <c r="DG6" s="21">
        <f t="shared" si="11"/>
        <v>90.32</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0.02</v>
      </c>
      <c r="EL6" s="21">
        <f t="shared" si="14"/>
        <v>0.01</v>
      </c>
      <c r="EM6" s="21">
        <f t="shared" si="14"/>
        <v>0.01</v>
      </c>
      <c r="EN6" s="21">
        <f t="shared" si="14"/>
        <v>0.02</v>
      </c>
      <c r="EO6" s="20" t="str">
        <f>IF(EO7="","",IF(EO7="-","【-】","【"&amp;SUBSTITUTE(TEXT(EO7,"#,##0.00"),"-","△")&amp;"】"))</f>
        <v>【0.02】</v>
      </c>
    </row>
    <row r="7" spans="1:145" s="22" customFormat="1" x14ac:dyDescent="0.15">
      <c r="A7" s="14"/>
      <c r="B7" s="23">
        <v>2023</v>
      </c>
      <c r="C7" s="23">
        <v>62014</v>
      </c>
      <c r="D7" s="23">
        <v>47</v>
      </c>
      <c r="E7" s="23">
        <v>17</v>
      </c>
      <c r="F7" s="23">
        <v>5</v>
      </c>
      <c r="G7" s="23">
        <v>0</v>
      </c>
      <c r="H7" s="23" t="s">
        <v>99</v>
      </c>
      <c r="I7" s="23" t="s">
        <v>100</v>
      </c>
      <c r="J7" s="23" t="s">
        <v>101</v>
      </c>
      <c r="K7" s="23" t="s">
        <v>102</v>
      </c>
      <c r="L7" s="23" t="s">
        <v>103</v>
      </c>
      <c r="M7" s="23" t="s">
        <v>104</v>
      </c>
      <c r="N7" s="24" t="s">
        <v>105</v>
      </c>
      <c r="O7" s="24" t="s">
        <v>106</v>
      </c>
      <c r="P7" s="24">
        <v>1.6</v>
      </c>
      <c r="Q7" s="24">
        <v>100</v>
      </c>
      <c r="R7" s="24">
        <v>2552</v>
      </c>
      <c r="S7" s="24">
        <v>238293</v>
      </c>
      <c r="T7" s="24">
        <v>381.3</v>
      </c>
      <c r="U7" s="24">
        <v>624.95000000000005</v>
      </c>
      <c r="V7" s="24">
        <v>3788</v>
      </c>
      <c r="W7" s="24">
        <v>2.98</v>
      </c>
      <c r="X7" s="24">
        <v>1271.1400000000001</v>
      </c>
      <c r="Y7" s="24">
        <v>97.22</v>
      </c>
      <c r="Z7" s="24">
        <v>97.57</v>
      </c>
      <c r="AA7" s="24">
        <v>95.25</v>
      </c>
      <c r="AB7" s="24">
        <v>94.54</v>
      </c>
      <c r="AC7" s="24">
        <v>100.47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501.57</v>
      </c>
      <c r="BK7" s="24">
        <v>826.83</v>
      </c>
      <c r="BL7" s="24">
        <v>783.8</v>
      </c>
      <c r="BM7" s="24">
        <v>778.81</v>
      </c>
      <c r="BN7" s="24">
        <v>718.49</v>
      </c>
      <c r="BO7" s="24">
        <v>743.31</v>
      </c>
      <c r="BP7" s="24">
        <v>785.1</v>
      </c>
      <c r="BQ7" s="24">
        <v>59.8</v>
      </c>
      <c r="BR7" s="24">
        <v>51.43</v>
      </c>
      <c r="BS7" s="24">
        <v>57.66</v>
      </c>
      <c r="BT7" s="24">
        <v>48.74</v>
      </c>
      <c r="BU7" s="24">
        <v>45.49</v>
      </c>
      <c r="BV7" s="24">
        <v>57.31</v>
      </c>
      <c r="BW7" s="24">
        <v>68.11</v>
      </c>
      <c r="BX7" s="24">
        <v>67.23</v>
      </c>
      <c r="BY7" s="24">
        <v>61.82</v>
      </c>
      <c r="BZ7" s="24">
        <v>61.15</v>
      </c>
      <c r="CA7" s="24">
        <v>56.93</v>
      </c>
      <c r="CB7" s="24">
        <v>150</v>
      </c>
      <c r="CC7" s="24">
        <v>185.6</v>
      </c>
      <c r="CD7" s="24">
        <v>150</v>
      </c>
      <c r="CE7" s="24">
        <v>193.09</v>
      </c>
      <c r="CF7" s="24">
        <v>192.92</v>
      </c>
      <c r="CG7" s="24">
        <v>273.52</v>
      </c>
      <c r="CH7" s="24">
        <v>222.41</v>
      </c>
      <c r="CI7" s="24">
        <v>228.21</v>
      </c>
      <c r="CJ7" s="24">
        <v>246.9</v>
      </c>
      <c r="CK7" s="24">
        <v>250.43</v>
      </c>
      <c r="CL7" s="24">
        <v>271.14999999999998</v>
      </c>
      <c r="CM7" s="24">
        <v>55.87</v>
      </c>
      <c r="CN7" s="24">
        <v>53.64</v>
      </c>
      <c r="CO7" s="24">
        <v>58.48</v>
      </c>
      <c r="CP7" s="24">
        <v>53.64</v>
      </c>
      <c r="CQ7" s="24">
        <v>50.85</v>
      </c>
      <c r="CR7" s="24">
        <v>50.14</v>
      </c>
      <c r="CS7" s="24">
        <v>55.26</v>
      </c>
      <c r="CT7" s="24">
        <v>54.54</v>
      </c>
      <c r="CU7" s="24">
        <v>52.9</v>
      </c>
      <c r="CV7" s="24">
        <v>52.63</v>
      </c>
      <c r="CW7" s="24">
        <v>49.87</v>
      </c>
      <c r="CX7" s="24">
        <v>92.2</v>
      </c>
      <c r="CY7" s="24">
        <v>93.15</v>
      </c>
      <c r="CZ7" s="24">
        <v>94.7</v>
      </c>
      <c r="DA7" s="24">
        <v>94.74</v>
      </c>
      <c r="DB7" s="24">
        <v>94.88</v>
      </c>
      <c r="DC7" s="24">
        <v>84.98</v>
      </c>
      <c r="DD7" s="24">
        <v>90.52</v>
      </c>
      <c r="DE7" s="24">
        <v>90.3</v>
      </c>
      <c r="DF7" s="24">
        <v>90.3</v>
      </c>
      <c r="DG7" s="24">
        <v>90.32</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0.02</v>
      </c>
      <c r="EL7" s="24">
        <v>0.01</v>
      </c>
      <c r="EM7" s="24">
        <v>0.01</v>
      </c>
      <c r="EN7" s="24">
        <v>0.02</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112</v>
      </c>
    </row>
    <row r="12" spans="1:145" x14ac:dyDescent="0.15">
      <c r="B12">
        <v>1</v>
      </c>
      <c r="C12">
        <v>1</v>
      </c>
      <c r="D12">
        <v>2</v>
      </c>
      <c r="E12">
        <v>3</v>
      </c>
      <c r="F12">
        <v>4</v>
      </c>
      <c r="G12" t="s">
        <v>113</v>
      </c>
    </row>
    <row r="13" spans="1:145" x14ac:dyDescent="0.15">
      <c r="B13" t="s">
        <v>114</v>
      </c>
      <c r="C13" t="s">
        <v>115</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YG113PC044U</cp:lastModifiedBy>
  <cp:lastPrinted>2025-01-30T12:19:02Z</cp:lastPrinted>
  <dcterms:created xsi:type="dcterms:W3CDTF">2025-01-24T07:33:03Z</dcterms:created>
  <dcterms:modified xsi:type="dcterms:W3CDTF">2025-01-30T12:27:01Z</dcterms:modified>
  <cp:category/>
</cp:coreProperties>
</file>